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995" windowHeight="74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74" i="1" l="1"/>
  <c r="H66" i="1"/>
  <c r="H59" i="1"/>
  <c r="H52" i="1"/>
  <c r="H45" i="1"/>
  <c r="H47" i="1" s="1"/>
  <c r="H48" i="1" s="1"/>
  <c r="H38" i="1"/>
  <c r="H40" i="1" s="1"/>
  <c r="H41" i="1" s="1"/>
  <c r="H42" i="1"/>
  <c r="F42" i="1"/>
  <c r="D42" i="1"/>
  <c r="D40" i="1"/>
  <c r="D41" i="1" s="1"/>
  <c r="F38" i="1"/>
  <c r="J38" i="1" s="1"/>
  <c r="H31" i="1"/>
  <c r="H33" i="1" s="1"/>
  <c r="H34" i="1" s="1"/>
  <c r="H24" i="1"/>
  <c r="H35" i="1"/>
  <c r="F35" i="1"/>
  <c r="D35" i="1"/>
  <c r="D33" i="1"/>
  <c r="D34" i="1" s="1"/>
  <c r="F31" i="1"/>
  <c r="J31" i="1" s="1"/>
  <c r="H17" i="1"/>
  <c r="H14" i="1"/>
  <c r="H10" i="1"/>
  <c r="H12" i="1" s="1"/>
  <c r="H13" i="1" s="1"/>
  <c r="F85" i="1"/>
  <c r="F81" i="1"/>
  <c r="F83" i="1" s="1"/>
  <c r="F84" i="1" s="1"/>
  <c r="F78" i="1"/>
  <c r="F74" i="1"/>
  <c r="F76" i="1" s="1"/>
  <c r="F77" i="1" s="1"/>
  <c r="F63" i="1"/>
  <c r="F59" i="1"/>
  <c r="F61" i="1" s="1"/>
  <c r="F62" i="1" s="1"/>
  <c r="F56" i="1"/>
  <c r="F52" i="1"/>
  <c r="F70" i="1"/>
  <c r="F66" i="1"/>
  <c r="F68" i="1" s="1"/>
  <c r="F69" i="1" s="1"/>
  <c r="F49" i="1"/>
  <c r="F45" i="1"/>
  <c r="F47" i="1" s="1"/>
  <c r="F48" i="1" s="1"/>
  <c r="F28" i="1"/>
  <c r="F24" i="1"/>
  <c r="F26" i="1" s="1"/>
  <c r="F27" i="1" s="1"/>
  <c r="F21" i="1"/>
  <c r="F17" i="1"/>
  <c r="F19" i="1" s="1"/>
  <c r="F20" i="1" s="1"/>
  <c r="D78" i="1"/>
  <c r="D76" i="1"/>
  <c r="D77" i="1" s="1"/>
  <c r="D63" i="1"/>
  <c r="D61" i="1"/>
  <c r="D62" i="1" s="1"/>
  <c r="D56" i="1"/>
  <c r="D54" i="1"/>
  <c r="D55" i="1" s="1"/>
  <c r="D70" i="1"/>
  <c r="D68" i="1"/>
  <c r="D69" i="1" s="1"/>
  <c r="D49" i="1"/>
  <c r="D47" i="1"/>
  <c r="D48" i="1" s="1"/>
  <c r="D28" i="1"/>
  <c r="D26" i="1"/>
  <c r="D27" i="1" s="1"/>
  <c r="D21" i="1"/>
  <c r="D19" i="1"/>
  <c r="D20" i="1" s="1"/>
  <c r="H21" i="1"/>
  <c r="H19" i="1"/>
  <c r="H20" i="1" s="1"/>
  <c r="H81" i="1"/>
  <c r="F55" i="1" l="1"/>
  <c r="F54" i="1"/>
  <c r="F40" i="1"/>
  <c r="F33" i="1"/>
  <c r="J17" i="1"/>
  <c r="H78" i="1"/>
  <c r="H76" i="1"/>
  <c r="H77" i="1" s="1"/>
  <c r="H63" i="1"/>
  <c r="H61" i="1"/>
  <c r="H62" i="1" s="1"/>
  <c r="H56" i="1"/>
  <c r="H54" i="1"/>
  <c r="H55" i="1" s="1"/>
  <c r="H70" i="1"/>
  <c r="H68" i="1"/>
  <c r="H69" i="1" s="1"/>
  <c r="H49" i="1"/>
  <c r="H28" i="1"/>
  <c r="H26" i="1"/>
  <c r="H27" i="1" s="1"/>
  <c r="H85" i="1"/>
  <c r="H83" i="1"/>
  <c r="H84" i="1" s="1"/>
  <c r="F14" i="1"/>
  <c r="F10" i="1"/>
  <c r="F41" i="1" l="1"/>
  <c r="K38" i="1" s="1"/>
  <c r="I38" i="1"/>
  <c r="F34" i="1"/>
  <c r="K31" i="1" s="1"/>
  <c r="I31" i="1"/>
  <c r="K17" i="1"/>
  <c r="I17" i="1"/>
  <c r="J59" i="1"/>
  <c r="J52" i="1"/>
  <c r="J81" i="1"/>
  <c r="J66" i="1"/>
  <c r="D85" i="1"/>
  <c r="D83" i="1"/>
  <c r="D84" i="1" s="1"/>
  <c r="K45" i="1" l="1"/>
  <c r="I45" i="1"/>
  <c r="J45" i="1"/>
  <c r="K24" i="1"/>
  <c r="I24" i="1"/>
  <c r="J24" i="1"/>
  <c r="D14" i="1"/>
  <c r="D12" i="1"/>
  <c r="D13" i="1" s="1"/>
  <c r="F12" i="1"/>
  <c r="F13" i="1" s="1"/>
  <c r="K59" i="1" l="1"/>
  <c r="I59" i="1"/>
  <c r="K52" i="1"/>
  <c r="I52" i="1"/>
  <c r="K81" i="1"/>
  <c r="I81" i="1"/>
  <c r="K66" i="1"/>
  <c r="I66" i="1"/>
  <c r="K10" i="1"/>
  <c r="I10" i="1"/>
  <c r="K74" i="1"/>
  <c r="I74" i="1"/>
  <c r="J10" i="1"/>
  <c r="J74" i="1"/>
</calcChain>
</file>

<file path=xl/sharedStrings.xml><?xml version="1.0" encoding="utf-8"?>
<sst xmlns="http://schemas.openxmlformats.org/spreadsheetml/2006/main" count="135" uniqueCount="63">
  <si>
    <t>ПРОТОКОЛ</t>
  </si>
  <si>
    <t>No</t>
  </si>
  <si>
    <t>Ездач/Клуб</t>
  </si>
  <si>
    <t>Vet Gate 1</t>
  </si>
  <si>
    <t>Vet Gate 2</t>
  </si>
  <si>
    <t>Общо време</t>
  </si>
  <si>
    <t>Ездово Време.</t>
  </si>
  <si>
    <t>Скорост</t>
  </si>
  <si>
    <t>Кон/год./пол/порода/собств.</t>
  </si>
  <si>
    <t>км/ч.</t>
  </si>
  <si>
    <t>старт</t>
  </si>
  <si>
    <t>пристигнал</t>
  </si>
  <si>
    <t xml:space="preserve">ездово време за етап </t>
  </si>
  <si>
    <t>средна скорост</t>
  </si>
  <si>
    <t>max time</t>
  </si>
  <si>
    <t>инспекция</t>
  </si>
  <si>
    <t>I място</t>
  </si>
  <si>
    <t>реинспекция</t>
  </si>
  <si>
    <t>II място</t>
  </si>
  <si>
    <t>Пемза</t>
  </si>
  <si>
    <t>Мирослав Боршош / Пьотр / Зомера / 2007 / F / Arab /</t>
  </si>
  <si>
    <t>Приз</t>
  </si>
  <si>
    <t>Пелена</t>
  </si>
  <si>
    <t xml:space="preserve">Акиф Местан / / / 2007 / F </t>
  </si>
  <si>
    <t>Запета</t>
  </si>
  <si>
    <t>Иван Стойчев / Зефир / Плазма / 2007 / F / Arab /</t>
  </si>
  <si>
    <t>Анастас Танев / БУЦЕФАЛ-ЕНДЮРЪНС</t>
  </si>
  <si>
    <t>Мирослав Боршош / АХАЛ</t>
  </si>
  <si>
    <t>Инко Келчев / БУЦЕФАЛ-ЕНДЮРЪНС</t>
  </si>
  <si>
    <t>Прометей</t>
  </si>
  <si>
    <t>Инко Келчев / Пьотр / Мазенда / 2007 / M / Arab /</t>
  </si>
  <si>
    <t>Мария Венкова / БУЦЕФАЛ-ЕНДЮРЪНС</t>
  </si>
  <si>
    <t>Зелим</t>
  </si>
  <si>
    <t>Инко Келчев / Замък / Елизабет / 2007 / M / Arab /</t>
  </si>
  <si>
    <t xml:space="preserve"> добил квалификация</t>
  </si>
  <si>
    <t>Vet Gate 3</t>
  </si>
  <si>
    <t>Васил Стойчев/ Свети Георги</t>
  </si>
  <si>
    <t>Ахил</t>
  </si>
  <si>
    <t>Васил Стойчев / Арон / Габриела / 2007 / M / Hb /</t>
  </si>
  <si>
    <t>Парма</t>
  </si>
  <si>
    <t>Атанас Мудов / Пьотър / Милена / 2007 / F / Arab /</t>
  </si>
  <si>
    <t>III място</t>
  </si>
  <si>
    <t>Ваня Лазарова / БУЦЕФАЛ-ЕНДЮРЪНС</t>
  </si>
  <si>
    <t>Мария Йорданова/ БУЦЕФАЛ-ЕНДЮРЪНС</t>
  </si>
  <si>
    <t>Жанина Иванова/ БУЦЕФАЛ-ЕНДЮРЪНС</t>
  </si>
  <si>
    <t>Тиауан Д'емар</t>
  </si>
  <si>
    <t>Иван Стойчев / Сиауан / Лая дю Шато / 2007 / M / Arab /</t>
  </si>
  <si>
    <t>V място</t>
  </si>
  <si>
    <t>Ружа Недкова/ БУЦЕФАЛ-ЕНДЮРЪНС</t>
  </si>
  <si>
    <t>Фаим</t>
  </si>
  <si>
    <t>Иван Стойчев / Фрапер / Мармозетка / 2007 / M / Arab /</t>
  </si>
  <si>
    <t>Иван Стойчев</t>
  </si>
  <si>
    <t>СККС Варна / Пьотър / Мозайка / 2007 / M / Arab /</t>
  </si>
  <si>
    <t>Помпей</t>
  </si>
  <si>
    <t>Лъчезар Любчов / БТБ РУСЕ</t>
  </si>
  <si>
    <t xml:space="preserve">Биоферма "Русенски Лом" / Пьотр / Матроза/ 2007 / M / Arab </t>
  </si>
  <si>
    <t>VI място</t>
  </si>
  <si>
    <t>VII място</t>
  </si>
  <si>
    <t>VIII място</t>
  </si>
  <si>
    <t>IX място</t>
  </si>
  <si>
    <t>Добили квалификация</t>
  </si>
  <si>
    <t>ДП по издръжливост  за 5 годишни и неучаствали коне</t>
  </si>
  <si>
    <t>Изпитание на 60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</si>
</sst>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1"/>
      <color theme="1"/>
      <name val="Calibri"/>
      <family val="2"/>
      <charset val="204"/>
      <scheme val="minor"/>
    </font>
    <font>
      <sz val="2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u/>
      <sz val="14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8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21" fontId="7" fillId="0" borderId="2" xfId="0" applyNumberFormat="1" applyFont="1" applyBorder="1"/>
    <xf numFmtId="21" fontId="7" fillId="0" borderId="3" xfId="0" applyNumberFormat="1" applyFont="1" applyBorder="1"/>
    <xf numFmtId="21" fontId="9" fillId="2" borderId="2" xfId="0" applyNumberFormat="1" applyFont="1" applyFill="1" applyBorder="1"/>
    <xf numFmtId="21" fontId="9" fillId="3" borderId="4" xfId="0" applyNumberFormat="1" applyFont="1" applyFill="1" applyBorder="1"/>
    <xf numFmtId="21" fontId="9" fillId="0" borderId="1" xfId="0" applyNumberFormat="1" applyFont="1" applyFill="1" applyBorder="1"/>
    <xf numFmtId="46" fontId="9" fillId="0" borderId="4" xfId="0" applyNumberFormat="1" applyFont="1" applyFill="1" applyBorder="1"/>
    <xf numFmtId="21" fontId="9" fillId="0" borderId="4" xfId="0" applyNumberFormat="1" applyFont="1" applyFill="1" applyBorder="1"/>
    <xf numFmtId="164" fontId="9" fillId="0" borderId="4" xfId="0" applyNumberFormat="1" applyFont="1" applyFill="1" applyBorder="1"/>
    <xf numFmtId="21" fontId="10" fillId="0" borderId="4" xfId="0" applyNumberFormat="1" applyFont="1" applyFill="1" applyBorder="1"/>
    <xf numFmtId="21" fontId="9" fillId="4" borderId="3" xfId="0" applyNumberFormat="1" applyFont="1" applyFill="1" applyBorder="1"/>
    <xf numFmtId="0" fontId="9" fillId="0" borderId="3" xfId="0" applyFont="1" applyFill="1" applyBorder="1"/>
    <xf numFmtId="21" fontId="9" fillId="0" borderId="3" xfId="0" applyNumberFormat="1" applyFont="1" applyFill="1" applyBorder="1"/>
    <xf numFmtId="21" fontId="7" fillId="0" borderId="2" xfId="0" applyNumberFormat="1" applyFont="1" applyBorder="1" applyAlignment="1">
      <alignment horizontal="center" wrapText="1"/>
    </xf>
    <xf numFmtId="0" fontId="8" fillId="0" borderId="3" xfId="0" applyFont="1" applyBorder="1"/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21" fontId="9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21" fontId="7" fillId="0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21" fontId="7" fillId="0" borderId="2" xfId="0" applyNumberFormat="1" applyFont="1" applyBorder="1" applyAlignment="1">
      <alignment horizontal="center" wrapText="1"/>
    </xf>
    <xf numFmtId="0" fontId="8" fillId="0" borderId="3" xfId="0" applyFont="1" applyBorder="1"/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topLeftCell="A13" workbookViewId="0">
      <selection activeCell="I38" sqref="I38:I42"/>
    </sheetView>
  </sheetViews>
  <sheetFormatPr defaultRowHeight="15" x14ac:dyDescent="0.25"/>
  <cols>
    <col min="1" max="1" width="4.5703125" customWidth="1"/>
    <col min="2" max="2" width="29.85546875" customWidth="1"/>
    <col min="3" max="3" width="18.5703125" customWidth="1"/>
    <col min="4" max="4" width="10" customWidth="1"/>
    <col min="5" max="5" width="6.28515625" customWidth="1"/>
    <col min="6" max="6" width="9.7109375" customWidth="1"/>
    <col min="7" max="7" width="6" customWidth="1"/>
    <col min="8" max="8" width="9.7109375" customWidth="1"/>
    <col min="9" max="9" width="7.85546875" customWidth="1"/>
    <col min="10" max="10" width="8.42578125" customWidth="1"/>
    <col min="11" max="11" width="8.7109375" customWidth="1"/>
    <col min="259" max="259" width="4.5703125" customWidth="1"/>
    <col min="260" max="260" width="30.28515625" customWidth="1"/>
    <col min="261" max="261" width="18.5703125" customWidth="1"/>
    <col min="262" max="262" width="10" customWidth="1"/>
    <col min="264" max="264" width="9.7109375" customWidth="1"/>
    <col min="267" max="267" width="10.85546875" customWidth="1"/>
    <col min="515" max="515" width="4.5703125" customWidth="1"/>
    <col min="516" max="516" width="30.28515625" customWidth="1"/>
    <col min="517" max="517" width="18.5703125" customWidth="1"/>
    <col min="518" max="518" width="10" customWidth="1"/>
    <col min="520" max="520" width="9.7109375" customWidth="1"/>
    <col min="523" max="523" width="10.85546875" customWidth="1"/>
    <col min="771" max="771" width="4.5703125" customWidth="1"/>
    <col min="772" max="772" width="30.28515625" customWidth="1"/>
    <col min="773" max="773" width="18.5703125" customWidth="1"/>
    <col min="774" max="774" width="10" customWidth="1"/>
    <col min="776" max="776" width="9.7109375" customWidth="1"/>
    <col min="779" max="779" width="10.85546875" customWidth="1"/>
    <col min="1027" max="1027" width="4.5703125" customWidth="1"/>
    <col min="1028" max="1028" width="30.28515625" customWidth="1"/>
    <col min="1029" max="1029" width="18.5703125" customWidth="1"/>
    <col min="1030" max="1030" width="10" customWidth="1"/>
    <col min="1032" max="1032" width="9.7109375" customWidth="1"/>
    <col min="1035" max="1035" width="10.85546875" customWidth="1"/>
    <col min="1283" max="1283" width="4.5703125" customWidth="1"/>
    <col min="1284" max="1284" width="30.28515625" customWidth="1"/>
    <col min="1285" max="1285" width="18.5703125" customWidth="1"/>
    <col min="1286" max="1286" width="10" customWidth="1"/>
    <col min="1288" max="1288" width="9.7109375" customWidth="1"/>
    <col min="1291" max="1291" width="10.85546875" customWidth="1"/>
    <col min="1539" max="1539" width="4.5703125" customWidth="1"/>
    <col min="1540" max="1540" width="30.28515625" customWidth="1"/>
    <col min="1541" max="1541" width="18.5703125" customWidth="1"/>
    <col min="1542" max="1542" width="10" customWidth="1"/>
    <col min="1544" max="1544" width="9.7109375" customWidth="1"/>
    <col min="1547" max="1547" width="10.85546875" customWidth="1"/>
    <col min="1795" max="1795" width="4.5703125" customWidth="1"/>
    <col min="1796" max="1796" width="30.28515625" customWidth="1"/>
    <col min="1797" max="1797" width="18.5703125" customWidth="1"/>
    <col min="1798" max="1798" width="10" customWidth="1"/>
    <col min="1800" max="1800" width="9.7109375" customWidth="1"/>
    <col min="1803" max="1803" width="10.85546875" customWidth="1"/>
    <col min="2051" max="2051" width="4.5703125" customWidth="1"/>
    <col min="2052" max="2052" width="30.28515625" customWidth="1"/>
    <col min="2053" max="2053" width="18.5703125" customWidth="1"/>
    <col min="2054" max="2054" width="10" customWidth="1"/>
    <col min="2056" max="2056" width="9.7109375" customWidth="1"/>
    <col min="2059" max="2059" width="10.85546875" customWidth="1"/>
    <col min="2307" max="2307" width="4.5703125" customWidth="1"/>
    <col min="2308" max="2308" width="30.28515625" customWidth="1"/>
    <col min="2309" max="2309" width="18.5703125" customWidth="1"/>
    <col min="2310" max="2310" width="10" customWidth="1"/>
    <col min="2312" max="2312" width="9.7109375" customWidth="1"/>
    <col min="2315" max="2315" width="10.85546875" customWidth="1"/>
    <col min="2563" max="2563" width="4.5703125" customWidth="1"/>
    <col min="2564" max="2564" width="30.28515625" customWidth="1"/>
    <col min="2565" max="2565" width="18.5703125" customWidth="1"/>
    <col min="2566" max="2566" width="10" customWidth="1"/>
    <col min="2568" max="2568" width="9.7109375" customWidth="1"/>
    <col min="2571" max="2571" width="10.85546875" customWidth="1"/>
    <col min="2819" max="2819" width="4.5703125" customWidth="1"/>
    <col min="2820" max="2820" width="30.28515625" customWidth="1"/>
    <col min="2821" max="2821" width="18.5703125" customWidth="1"/>
    <col min="2822" max="2822" width="10" customWidth="1"/>
    <col min="2824" max="2824" width="9.7109375" customWidth="1"/>
    <col min="2827" max="2827" width="10.85546875" customWidth="1"/>
    <col min="3075" max="3075" width="4.5703125" customWidth="1"/>
    <col min="3076" max="3076" width="30.28515625" customWidth="1"/>
    <col min="3077" max="3077" width="18.5703125" customWidth="1"/>
    <col min="3078" max="3078" width="10" customWidth="1"/>
    <col min="3080" max="3080" width="9.7109375" customWidth="1"/>
    <col min="3083" max="3083" width="10.85546875" customWidth="1"/>
    <col min="3331" max="3331" width="4.5703125" customWidth="1"/>
    <col min="3332" max="3332" width="30.28515625" customWidth="1"/>
    <col min="3333" max="3333" width="18.5703125" customWidth="1"/>
    <col min="3334" max="3334" width="10" customWidth="1"/>
    <col min="3336" max="3336" width="9.7109375" customWidth="1"/>
    <col min="3339" max="3339" width="10.85546875" customWidth="1"/>
    <col min="3587" max="3587" width="4.5703125" customWidth="1"/>
    <col min="3588" max="3588" width="30.28515625" customWidth="1"/>
    <col min="3589" max="3589" width="18.5703125" customWidth="1"/>
    <col min="3590" max="3590" width="10" customWidth="1"/>
    <col min="3592" max="3592" width="9.7109375" customWidth="1"/>
    <col min="3595" max="3595" width="10.85546875" customWidth="1"/>
    <col min="3843" max="3843" width="4.5703125" customWidth="1"/>
    <col min="3844" max="3844" width="30.28515625" customWidth="1"/>
    <col min="3845" max="3845" width="18.5703125" customWidth="1"/>
    <col min="3846" max="3846" width="10" customWidth="1"/>
    <col min="3848" max="3848" width="9.7109375" customWidth="1"/>
    <col min="3851" max="3851" width="10.85546875" customWidth="1"/>
    <col min="4099" max="4099" width="4.5703125" customWidth="1"/>
    <col min="4100" max="4100" width="30.28515625" customWidth="1"/>
    <col min="4101" max="4101" width="18.5703125" customWidth="1"/>
    <col min="4102" max="4102" width="10" customWidth="1"/>
    <col min="4104" max="4104" width="9.7109375" customWidth="1"/>
    <col min="4107" max="4107" width="10.85546875" customWidth="1"/>
    <col min="4355" max="4355" width="4.5703125" customWidth="1"/>
    <col min="4356" max="4356" width="30.28515625" customWidth="1"/>
    <col min="4357" max="4357" width="18.5703125" customWidth="1"/>
    <col min="4358" max="4358" width="10" customWidth="1"/>
    <col min="4360" max="4360" width="9.7109375" customWidth="1"/>
    <col min="4363" max="4363" width="10.85546875" customWidth="1"/>
    <col min="4611" max="4611" width="4.5703125" customWidth="1"/>
    <col min="4612" max="4612" width="30.28515625" customWidth="1"/>
    <col min="4613" max="4613" width="18.5703125" customWidth="1"/>
    <col min="4614" max="4614" width="10" customWidth="1"/>
    <col min="4616" max="4616" width="9.7109375" customWidth="1"/>
    <col min="4619" max="4619" width="10.85546875" customWidth="1"/>
    <col min="4867" max="4867" width="4.5703125" customWidth="1"/>
    <col min="4868" max="4868" width="30.28515625" customWidth="1"/>
    <col min="4869" max="4869" width="18.5703125" customWidth="1"/>
    <col min="4870" max="4870" width="10" customWidth="1"/>
    <col min="4872" max="4872" width="9.7109375" customWidth="1"/>
    <col min="4875" max="4875" width="10.85546875" customWidth="1"/>
    <col min="5123" max="5123" width="4.5703125" customWidth="1"/>
    <col min="5124" max="5124" width="30.28515625" customWidth="1"/>
    <col min="5125" max="5125" width="18.5703125" customWidth="1"/>
    <col min="5126" max="5126" width="10" customWidth="1"/>
    <col min="5128" max="5128" width="9.7109375" customWidth="1"/>
    <col min="5131" max="5131" width="10.85546875" customWidth="1"/>
    <col min="5379" max="5379" width="4.5703125" customWidth="1"/>
    <col min="5380" max="5380" width="30.28515625" customWidth="1"/>
    <col min="5381" max="5381" width="18.5703125" customWidth="1"/>
    <col min="5382" max="5382" width="10" customWidth="1"/>
    <col min="5384" max="5384" width="9.7109375" customWidth="1"/>
    <col min="5387" max="5387" width="10.85546875" customWidth="1"/>
    <col min="5635" max="5635" width="4.5703125" customWidth="1"/>
    <col min="5636" max="5636" width="30.28515625" customWidth="1"/>
    <col min="5637" max="5637" width="18.5703125" customWidth="1"/>
    <col min="5638" max="5638" width="10" customWidth="1"/>
    <col min="5640" max="5640" width="9.7109375" customWidth="1"/>
    <col min="5643" max="5643" width="10.85546875" customWidth="1"/>
    <col min="5891" max="5891" width="4.5703125" customWidth="1"/>
    <col min="5892" max="5892" width="30.28515625" customWidth="1"/>
    <col min="5893" max="5893" width="18.5703125" customWidth="1"/>
    <col min="5894" max="5894" width="10" customWidth="1"/>
    <col min="5896" max="5896" width="9.7109375" customWidth="1"/>
    <col min="5899" max="5899" width="10.85546875" customWidth="1"/>
    <col min="6147" max="6147" width="4.5703125" customWidth="1"/>
    <col min="6148" max="6148" width="30.28515625" customWidth="1"/>
    <col min="6149" max="6149" width="18.5703125" customWidth="1"/>
    <col min="6150" max="6150" width="10" customWidth="1"/>
    <col min="6152" max="6152" width="9.7109375" customWidth="1"/>
    <col min="6155" max="6155" width="10.85546875" customWidth="1"/>
    <col min="6403" max="6403" width="4.5703125" customWidth="1"/>
    <col min="6404" max="6404" width="30.28515625" customWidth="1"/>
    <col min="6405" max="6405" width="18.5703125" customWidth="1"/>
    <col min="6406" max="6406" width="10" customWidth="1"/>
    <col min="6408" max="6408" width="9.7109375" customWidth="1"/>
    <col min="6411" max="6411" width="10.85546875" customWidth="1"/>
    <col min="6659" max="6659" width="4.5703125" customWidth="1"/>
    <col min="6660" max="6660" width="30.28515625" customWidth="1"/>
    <col min="6661" max="6661" width="18.5703125" customWidth="1"/>
    <col min="6662" max="6662" width="10" customWidth="1"/>
    <col min="6664" max="6664" width="9.7109375" customWidth="1"/>
    <col min="6667" max="6667" width="10.85546875" customWidth="1"/>
    <col min="6915" max="6915" width="4.5703125" customWidth="1"/>
    <col min="6916" max="6916" width="30.28515625" customWidth="1"/>
    <col min="6917" max="6917" width="18.5703125" customWidth="1"/>
    <col min="6918" max="6918" width="10" customWidth="1"/>
    <col min="6920" max="6920" width="9.7109375" customWidth="1"/>
    <col min="6923" max="6923" width="10.85546875" customWidth="1"/>
    <col min="7171" max="7171" width="4.5703125" customWidth="1"/>
    <col min="7172" max="7172" width="30.28515625" customWidth="1"/>
    <col min="7173" max="7173" width="18.5703125" customWidth="1"/>
    <col min="7174" max="7174" width="10" customWidth="1"/>
    <col min="7176" max="7176" width="9.7109375" customWidth="1"/>
    <col min="7179" max="7179" width="10.85546875" customWidth="1"/>
    <col min="7427" max="7427" width="4.5703125" customWidth="1"/>
    <col min="7428" max="7428" width="30.28515625" customWidth="1"/>
    <col min="7429" max="7429" width="18.5703125" customWidth="1"/>
    <col min="7430" max="7430" width="10" customWidth="1"/>
    <col min="7432" max="7432" width="9.7109375" customWidth="1"/>
    <col min="7435" max="7435" width="10.85546875" customWidth="1"/>
    <col min="7683" max="7683" width="4.5703125" customWidth="1"/>
    <col min="7684" max="7684" width="30.28515625" customWidth="1"/>
    <col min="7685" max="7685" width="18.5703125" customWidth="1"/>
    <col min="7686" max="7686" width="10" customWidth="1"/>
    <col min="7688" max="7688" width="9.7109375" customWidth="1"/>
    <col min="7691" max="7691" width="10.85546875" customWidth="1"/>
    <col min="7939" max="7939" width="4.5703125" customWidth="1"/>
    <col min="7940" max="7940" width="30.28515625" customWidth="1"/>
    <col min="7941" max="7941" width="18.5703125" customWidth="1"/>
    <col min="7942" max="7942" width="10" customWidth="1"/>
    <col min="7944" max="7944" width="9.7109375" customWidth="1"/>
    <col min="7947" max="7947" width="10.85546875" customWidth="1"/>
    <col min="8195" max="8195" width="4.5703125" customWidth="1"/>
    <col min="8196" max="8196" width="30.28515625" customWidth="1"/>
    <col min="8197" max="8197" width="18.5703125" customWidth="1"/>
    <col min="8198" max="8198" width="10" customWidth="1"/>
    <col min="8200" max="8200" width="9.7109375" customWidth="1"/>
    <col min="8203" max="8203" width="10.85546875" customWidth="1"/>
    <col min="8451" max="8451" width="4.5703125" customWidth="1"/>
    <col min="8452" max="8452" width="30.28515625" customWidth="1"/>
    <col min="8453" max="8453" width="18.5703125" customWidth="1"/>
    <col min="8454" max="8454" width="10" customWidth="1"/>
    <col min="8456" max="8456" width="9.7109375" customWidth="1"/>
    <col min="8459" max="8459" width="10.85546875" customWidth="1"/>
    <col min="8707" max="8707" width="4.5703125" customWidth="1"/>
    <col min="8708" max="8708" width="30.28515625" customWidth="1"/>
    <col min="8709" max="8709" width="18.5703125" customWidth="1"/>
    <col min="8710" max="8710" width="10" customWidth="1"/>
    <col min="8712" max="8712" width="9.7109375" customWidth="1"/>
    <col min="8715" max="8715" width="10.85546875" customWidth="1"/>
    <col min="8963" max="8963" width="4.5703125" customWidth="1"/>
    <col min="8964" max="8964" width="30.28515625" customWidth="1"/>
    <col min="8965" max="8965" width="18.5703125" customWidth="1"/>
    <col min="8966" max="8966" width="10" customWidth="1"/>
    <col min="8968" max="8968" width="9.7109375" customWidth="1"/>
    <col min="8971" max="8971" width="10.85546875" customWidth="1"/>
    <col min="9219" max="9219" width="4.5703125" customWidth="1"/>
    <col min="9220" max="9220" width="30.28515625" customWidth="1"/>
    <col min="9221" max="9221" width="18.5703125" customWidth="1"/>
    <col min="9222" max="9222" width="10" customWidth="1"/>
    <col min="9224" max="9224" width="9.7109375" customWidth="1"/>
    <col min="9227" max="9227" width="10.85546875" customWidth="1"/>
    <col min="9475" max="9475" width="4.5703125" customWidth="1"/>
    <col min="9476" max="9476" width="30.28515625" customWidth="1"/>
    <col min="9477" max="9477" width="18.5703125" customWidth="1"/>
    <col min="9478" max="9478" width="10" customWidth="1"/>
    <col min="9480" max="9480" width="9.7109375" customWidth="1"/>
    <col min="9483" max="9483" width="10.85546875" customWidth="1"/>
    <col min="9731" max="9731" width="4.5703125" customWidth="1"/>
    <col min="9732" max="9732" width="30.28515625" customWidth="1"/>
    <col min="9733" max="9733" width="18.5703125" customWidth="1"/>
    <col min="9734" max="9734" width="10" customWidth="1"/>
    <col min="9736" max="9736" width="9.7109375" customWidth="1"/>
    <col min="9739" max="9739" width="10.85546875" customWidth="1"/>
    <col min="9987" max="9987" width="4.5703125" customWidth="1"/>
    <col min="9988" max="9988" width="30.28515625" customWidth="1"/>
    <col min="9989" max="9989" width="18.5703125" customWidth="1"/>
    <col min="9990" max="9990" width="10" customWidth="1"/>
    <col min="9992" max="9992" width="9.7109375" customWidth="1"/>
    <col min="9995" max="9995" width="10.85546875" customWidth="1"/>
    <col min="10243" max="10243" width="4.5703125" customWidth="1"/>
    <col min="10244" max="10244" width="30.28515625" customWidth="1"/>
    <col min="10245" max="10245" width="18.5703125" customWidth="1"/>
    <col min="10246" max="10246" width="10" customWidth="1"/>
    <col min="10248" max="10248" width="9.7109375" customWidth="1"/>
    <col min="10251" max="10251" width="10.85546875" customWidth="1"/>
    <col min="10499" max="10499" width="4.5703125" customWidth="1"/>
    <col min="10500" max="10500" width="30.28515625" customWidth="1"/>
    <col min="10501" max="10501" width="18.5703125" customWidth="1"/>
    <col min="10502" max="10502" width="10" customWidth="1"/>
    <col min="10504" max="10504" width="9.7109375" customWidth="1"/>
    <col min="10507" max="10507" width="10.85546875" customWidth="1"/>
    <col min="10755" max="10755" width="4.5703125" customWidth="1"/>
    <col min="10756" max="10756" width="30.28515625" customWidth="1"/>
    <col min="10757" max="10757" width="18.5703125" customWidth="1"/>
    <col min="10758" max="10758" width="10" customWidth="1"/>
    <col min="10760" max="10760" width="9.7109375" customWidth="1"/>
    <col min="10763" max="10763" width="10.85546875" customWidth="1"/>
    <col min="11011" max="11011" width="4.5703125" customWidth="1"/>
    <col min="11012" max="11012" width="30.28515625" customWidth="1"/>
    <col min="11013" max="11013" width="18.5703125" customWidth="1"/>
    <col min="11014" max="11014" width="10" customWidth="1"/>
    <col min="11016" max="11016" width="9.7109375" customWidth="1"/>
    <col min="11019" max="11019" width="10.85546875" customWidth="1"/>
    <col min="11267" max="11267" width="4.5703125" customWidth="1"/>
    <col min="11268" max="11268" width="30.28515625" customWidth="1"/>
    <col min="11269" max="11269" width="18.5703125" customWidth="1"/>
    <col min="11270" max="11270" width="10" customWidth="1"/>
    <col min="11272" max="11272" width="9.7109375" customWidth="1"/>
    <col min="11275" max="11275" width="10.85546875" customWidth="1"/>
    <col min="11523" max="11523" width="4.5703125" customWidth="1"/>
    <col min="11524" max="11524" width="30.28515625" customWidth="1"/>
    <col min="11525" max="11525" width="18.5703125" customWidth="1"/>
    <col min="11526" max="11526" width="10" customWidth="1"/>
    <col min="11528" max="11528" width="9.7109375" customWidth="1"/>
    <col min="11531" max="11531" width="10.85546875" customWidth="1"/>
    <col min="11779" max="11779" width="4.5703125" customWidth="1"/>
    <col min="11780" max="11780" width="30.28515625" customWidth="1"/>
    <col min="11781" max="11781" width="18.5703125" customWidth="1"/>
    <col min="11782" max="11782" width="10" customWidth="1"/>
    <col min="11784" max="11784" width="9.7109375" customWidth="1"/>
    <col min="11787" max="11787" width="10.85546875" customWidth="1"/>
    <col min="12035" max="12035" width="4.5703125" customWidth="1"/>
    <col min="12036" max="12036" width="30.28515625" customWidth="1"/>
    <col min="12037" max="12037" width="18.5703125" customWidth="1"/>
    <col min="12038" max="12038" width="10" customWidth="1"/>
    <col min="12040" max="12040" width="9.7109375" customWidth="1"/>
    <col min="12043" max="12043" width="10.85546875" customWidth="1"/>
    <col min="12291" max="12291" width="4.5703125" customWidth="1"/>
    <col min="12292" max="12292" width="30.28515625" customWidth="1"/>
    <col min="12293" max="12293" width="18.5703125" customWidth="1"/>
    <col min="12294" max="12294" width="10" customWidth="1"/>
    <col min="12296" max="12296" width="9.7109375" customWidth="1"/>
    <col min="12299" max="12299" width="10.85546875" customWidth="1"/>
    <col min="12547" max="12547" width="4.5703125" customWidth="1"/>
    <col min="12548" max="12548" width="30.28515625" customWidth="1"/>
    <col min="12549" max="12549" width="18.5703125" customWidth="1"/>
    <col min="12550" max="12550" width="10" customWidth="1"/>
    <col min="12552" max="12552" width="9.7109375" customWidth="1"/>
    <col min="12555" max="12555" width="10.85546875" customWidth="1"/>
    <col min="12803" max="12803" width="4.5703125" customWidth="1"/>
    <col min="12804" max="12804" width="30.28515625" customWidth="1"/>
    <col min="12805" max="12805" width="18.5703125" customWidth="1"/>
    <col min="12806" max="12806" width="10" customWidth="1"/>
    <col min="12808" max="12808" width="9.7109375" customWidth="1"/>
    <col min="12811" max="12811" width="10.85546875" customWidth="1"/>
    <col min="13059" max="13059" width="4.5703125" customWidth="1"/>
    <col min="13060" max="13060" width="30.28515625" customWidth="1"/>
    <col min="13061" max="13061" width="18.5703125" customWidth="1"/>
    <col min="13062" max="13062" width="10" customWidth="1"/>
    <col min="13064" max="13064" width="9.7109375" customWidth="1"/>
    <col min="13067" max="13067" width="10.85546875" customWidth="1"/>
    <col min="13315" max="13315" width="4.5703125" customWidth="1"/>
    <col min="13316" max="13316" width="30.28515625" customWidth="1"/>
    <col min="13317" max="13317" width="18.5703125" customWidth="1"/>
    <col min="13318" max="13318" width="10" customWidth="1"/>
    <col min="13320" max="13320" width="9.7109375" customWidth="1"/>
    <col min="13323" max="13323" width="10.85546875" customWidth="1"/>
    <col min="13571" max="13571" width="4.5703125" customWidth="1"/>
    <col min="13572" max="13572" width="30.28515625" customWidth="1"/>
    <col min="13573" max="13573" width="18.5703125" customWidth="1"/>
    <col min="13574" max="13574" width="10" customWidth="1"/>
    <col min="13576" max="13576" width="9.7109375" customWidth="1"/>
    <col min="13579" max="13579" width="10.85546875" customWidth="1"/>
    <col min="13827" max="13827" width="4.5703125" customWidth="1"/>
    <col min="13828" max="13828" width="30.28515625" customWidth="1"/>
    <col min="13829" max="13829" width="18.5703125" customWidth="1"/>
    <col min="13830" max="13830" width="10" customWidth="1"/>
    <col min="13832" max="13832" width="9.7109375" customWidth="1"/>
    <col min="13835" max="13835" width="10.85546875" customWidth="1"/>
    <col min="14083" max="14083" width="4.5703125" customWidth="1"/>
    <col min="14084" max="14084" width="30.28515625" customWidth="1"/>
    <col min="14085" max="14085" width="18.5703125" customWidth="1"/>
    <col min="14086" max="14086" width="10" customWidth="1"/>
    <col min="14088" max="14088" width="9.7109375" customWidth="1"/>
    <col min="14091" max="14091" width="10.85546875" customWidth="1"/>
    <col min="14339" max="14339" width="4.5703125" customWidth="1"/>
    <col min="14340" max="14340" width="30.28515625" customWidth="1"/>
    <col min="14341" max="14341" width="18.5703125" customWidth="1"/>
    <col min="14342" max="14342" width="10" customWidth="1"/>
    <col min="14344" max="14344" width="9.7109375" customWidth="1"/>
    <col min="14347" max="14347" width="10.85546875" customWidth="1"/>
    <col min="14595" max="14595" width="4.5703125" customWidth="1"/>
    <col min="14596" max="14596" width="30.28515625" customWidth="1"/>
    <col min="14597" max="14597" width="18.5703125" customWidth="1"/>
    <col min="14598" max="14598" width="10" customWidth="1"/>
    <col min="14600" max="14600" width="9.7109375" customWidth="1"/>
    <col min="14603" max="14603" width="10.85546875" customWidth="1"/>
    <col min="14851" max="14851" width="4.5703125" customWidth="1"/>
    <col min="14852" max="14852" width="30.28515625" customWidth="1"/>
    <col min="14853" max="14853" width="18.5703125" customWidth="1"/>
    <col min="14854" max="14854" width="10" customWidth="1"/>
    <col min="14856" max="14856" width="9.7109375" customWidth="1"/>
    <col min="14859" max="14859" width="10.85546875" customWidth="1"/>
    <col min="15107" max="15107" width="4.5703125" customWidth="1"/>
    <col min="15108" max="15108" width="30.28515625" customWidth="1"/>
    <col min="15109" max="15109" width="18.5703125" customWidth="1"/>
    <col min="15110" max="15110" width="10" customWidth="1"/>
    <col min="15112" max="15112" width="9.7109375" customWidth="1"/>
    <col min="15115" max="15115" width="10.85546875" customWidth="1"/>
    <col min="15363" max="15363" width="4.5703125" customWidth="1"/>
    <col min="15364" max="15364" width="30.28515625" customWidth="1"/>
    <col min="15365" max="15365" width="18.5703125" customWidth="1"/>
    <col min="15366" max="15366" width="10" customWidth="1"/>
    <col min="15368" max="15368" width="9.7109375" customWidth="1"/>
    <col min="15371" max="15371" width="10.85546875" customWidth="1"/>
    <col min="15619" max="15619" width="4.5703125" customWidth="1"/>
    <col min="15620" max="15620" width="30.28515625" customWidth="1"/>
    <col min="15621" max="15621" width="18.5703125" customWidth="1"/>
    <col min="15622" max="15622" width="10" customWidth="1"/>
    <col min="15624" max="15624" width="9.7109375" customWidth="1"/>
    <col min="15627" max="15627" width="10.85546875" customWidth="1"/>
    <col min="15875" max="15875" width="4.5703125" customWidth="1"/>
    <col min="15876" max="15876" width="30.28515625" customWidth="1"/>
    <col min="15877" max="15877" width="18.5703125" customWidth="1"/>
    <col min="15878" max="15878" width="10" customWidth="1"/>
    <col min="15880" max="15880" width="9.7109375" customWidth="1"/>
    <col min="15883" max="15883" width="10.85546875" customWidth="1"/>
    <col min="16131" max="16131" width="4.5703125" customWidth="1"/>
    <col min="16132" max="16132" width="30.28515625" customWidth="1"/>
    <col min="16133" max="16133" width="18.5703125" customWidth="1"/>
    <col min="16134" max="16134" width="10" customWidth="1"/>
    <col min="16136" max="16136" width="9.7109375" customWidth="1"/>
    <col min="16139" max="16139" width="10.85546875" customWidth="1"/>
  </cols>
  <sheetData>
    <row r="1" spans="1:11" ht="27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1" ht="18" x14ac:dyDescent="0.25">
      <c r="A3" s="38" t="s">
        <v>61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8.75" x14ac:dyDescent="0.3">
      <c r="A4" s="1"/>
      <c r="C4" s="2"/>
    </row>
    <row r="5" spans="1:11" ht="18" customHeight="1" x14ac:dyDescent="0.25">
      <c r="B5" s="39" t="s">
        <v>62</v>
      </c>
      <c r="C5" s="40"/>
      <c r="D5" s="40"/>
      <c r="E5" s="40"/>
      <c r="F5" s="40"/>
      <c r="G5" s="40"/>
      <c r="H5" s="40"/>
      <c r="I5" s="40"/>
      <c r="J5" s="40"/>
      <c r="K5" s="41"/>
    </row>
    <row r="6" spans="1:11" ht="18.75" x14ac:dyDescent="0.3"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8.75" x14ac:dyDescent="0.3">
      <c r="B7" s="3">
        <v>41209</v>
      </c>
    </row>
    <row r="8" spans="1:11" x14ac:dyDescent="0.25">
      <c r="A8" s="4" t="s">
        <v>1</v>
      </c>
      <c r="B8" s="4" t="s">
        <v>2</v>
      </c>
      <c r="C8" s="4"/>
      <c r="D8" s="43" t="s">
        <v>3</v>
      </c>
      <c r="E8" s="16"/>
      <c r="F8" s="43" t="s">
        <v>4</v>
      </c>
      <c r="G8" s="16"/>
      <c r="H8" s="43" t="s">
        <v>35</v>
      </c>
      <c r="I8" s="43" t="s">
        <v>5</v>
      </c>
      <c r="J8" s="43" t="s">
        <v>6</v>
      </c>
      <c r="K8" s="4" t="s">
        <v>7</v>
      </c>
    </row>
    <row r="9" spans="1:11" x14ac:dyDescent="0.25">
      <c r="A9" s="5"/>
      <c r="B9" s="5" t="s">
        <v>8</v>
      </c>
      <c r="C9" s="5"/>
      <c r="D9" s="44"/>
      <c r="E9" s="17"/>
      <c r="F9" s="44"/>
      <c r="G9" s="17"/>
      <c r="H9" s="44"/>
      <c r="I9" s="44"/>
      <c r="J9" s="44"/>
      <c r="K9" s="5" t="s">
        <v>9</v>
      </c>
    </row>
    <row r="10" spans="1:11" x14ac:dyDescent="0.25">
      <c r="A10" s="20">
        <v>22</v>
      </c>
      <c r="B10" s="45" t="s">
        <v>27</v>
      </c>
      <c r="C10" s="6" t="s">
        <v>10</v>
      </c>
      <c r="D10" s="6">
        <v>0.375</v>
      </c>
      <c r="E10" s="6"/>
      <c r="F10" s="6">
        <f>D15+TIME(0,40,0)</f>
        <v>0.47615740740740742</v>
      </c>
      <c r="G10" s="6"/>
      <c r="H10" s="6">
        <f>F15+TIME(0,40,0)</f>
        <v>0.54270833333333335</v>
      </c>
      <c r="I10" s="25">
        <f>D15-D10+F12</f>
        <v>0.11163194444444446</v>
      </c>
      <c r="J10" s="25">
        <f>D11-D10+F11-F10</f>
        <v>0.11129629629629634</v>
      </c>
      <c r="K10" s="27">
        <f>AVERAGE(D13,F13)</f>
        <v>15.610866985123829</v>
      </c>
    </row>
    <row r="11" spans="1:11" x14ac:dyDescent="0.25">
      <c r="A11" s="21"/>
      <c r="B11" s="46"/>
      <c r="C11" s="7" t="s">
        <v>11</v>
      </c>
      <c r="D11" s="7">
        <v>0.44804398148148145</v>
      </c>
      <c r="E11" s="7"/>
      <c r="F11" s="7">
        <v>0.51440972222222225</v>
      </c>
      <c r="G11" s="7"/>
      <c r="H11" s="7">
        <v>0.57952546296296303</v>
      </c>
      <c r="I11" s="26"/>
      <c r="J11" s="26"/>
      <c r="K11" s="26"/>
    </row>
    <row r="12" spans="1:11" x14ac:dyDescent="0.25">
      <c r="A12" s="18"/>
      <c r="B12" s="28" t="s">
        <v>19</v>
      </c>
      <c r="C12" s="8" t="s">
        <v>12</v>
      </c>
      <c r="D12" s="9">
        <f>D11-D10</f>
        <v>7.3043981481481446E-2</v>
      </c>
      <c r="E12" s="9"/>
      <c r="F12" s="10">
        <f>F11-F10</f>
        <v>3.8252314814814836E-2</v>
      </c>
      <c r="G12" s="10"/>
      <c r="H12" s="10">
        <f>H11-H10</f>
        <v>3.6817129629629686E-2</v>
      </c>
      <c r="I12" s="26"/>
      <c r="J12" s="26"/>
      <c r="K12" s="26"/>
    </row>
    <row r="13" spans="1:11" x14ac:dyDescent="0.25">
      <c r="A13" s="18"/>
      <c r="B13" s="28"/>
      <c r="C13" s="8" t="s">
        <v>13</v>
      </c>
      <c r="D13" s="11">
        <f>28/(D12*24)</f>
        <v>15.972112185073689</v>
      </c>
      <c r="E13" s="11"/>
      <c r="F13" s="11">
        <f>14/(F12*24)</f>
        <v>15.24962178517397</v>
      </c>
      <c r="G13" s="11"/>
      <c r="H13" s="11">
        <f>14/(H12*24)</f>
        <v>15.844074190506106</v>
      </c>
      <c r="I13" s="26"/>
      <c r="J13" s="26"/>
      <c r="K13" s="26"/>
    </row>
    <row r="14" spans="1:11" x14ac:dyDescent="0.25">
      <c r="A14" s="21"/>
      <c r="B14" s="29"/>
      <c r="C14" s="12" t="s">
        <v>14</v>
      </c>
      <c r="D14" s="12">
        <f>D11+TIME(0,20,0)</f>
        <v>0.46193287037037034</v>
      </c>
      <c r="E14" s="12"/>
      <c r="F14" s="12">
        <f>F11+TIME(0,20,0)</f>
        <v>0.52829861111111109</v>
      </c>
      <c r="G14" s="12"/>
      <c r="H14" s="12">
        <f>H11+TIME(0,20,0)</f>
        <v>0.59341435185185187</v>
      </c>
      <c r="I14" s="26"/>
      <c r="J14" s="26"/>
      <c r="K14" s="26"/>
    </row>
    <row r="15" spans="1:11" x14ac:dyDescent="0.25">
      <c r="A15" s="21"/>
      <c r="B15" s="28" t="s">
        <v>20</v>
      </c>
      <c r="C15" s="7" t="s">
        <v>15</v>
      </c>
      <c r="D15" s="7">
        <v>0.44837962962962963</v>
      </c>
      <c r="E15" s="7"/>
      <c r="F15" s="7">
        <v>0.51493055555555556</v>
      </c>
      <c r="G15" s="7"/>
      <c r="H15" s="7">
        <v>0.58281250000000007</v>
      </c>
      <c r="I15" s="31" t="s">
        <v>16</v>
      </c>
      <c r="J15" s="32"/>
      <c r="K15" s="33"/>
    </row>
    <row r="16" spans="1:11" x14ac:dyDescent="0.25">
      <c r="A16" s="22"/>
      <c r="B16" s="30"/>
      <c r="C16" s="13" t="s">
        <v>17</v>
      </c>
      <c r="D16" s="14"/>
      <c r="E16" s="14"/>
      <c r="F16" s="15"/>
      <c r="G16" s="15"/>
      <c r="H16" s="15"/>
      <c r="I16" s="34"/>
      <c r="J16" s="35"/>
      <c r="K16" s="36"/>
    </row>
    <row r="17" spans="1:11" x14ac:dyDescent="0.25">
      <c r="A17" s="20">
        <v>26</v>
      </c>
      <c r="B17" s="23" t="s">
        <v>36</v>
      </c>
      <c r="C17" s="6" t="s">
        <v>10</v>
      </c>
      <c r="D17" s="6">
        <v>0.375</v>
      </c>
      <c r="E17" s="6"/>
      <c r="F17" s="6">
        <f>D22+TIME(0,40,0)</f>
        <v>0.4777777777777778</v>
      </c>
      <c r="G17" s="6"/>
      <c r="H17" s="6">
        <f>F22+TIME(0,40,0)</f>
        <v>0.54594907407407411</v>
      </c>
      <c r="I17" s="25">
        <f>D22-D17+F19</f>
        <v>0.11410879629629633</v>
      </c>
      <c r="J17" s="25">
        <f>D18-D17+F18-F17</f>
        <v>0.11225694444444451</v>
      </c>
      <c r="K17" s="27">
        <f>AVERAGE(D20,F20)</f>
        <v>15.432511303996005</v>
      </c>
    </row>
    <row r="18" spans="1:11" x14ac:dyDescent="0.25">
      <c r="A18" s="21"/>
      <c r="B18" s="24"/>
      <c r="C18" s="7" t="s">
        <v>11</v>
      </c>
      <c r="D18" s="7">
        <v>0.44814814814814818</v>
      </c>
      <c r="E18" s="7"/>
      <c r="F18" s="7">
        <v>0.51688657407407412</v>
      </c>
      <c r="G18" s="7"/>
      <c r="H18" s="7">
        <v>0.58369212962962969</v>
      </c>
      <c r="I18" s="26"/>
      <c r="J18" s="26"/>
      <c r="K18" s="26"/>
    </row>
    <row r="19" spans="1:11" x14ac:dyDescent="0.25">
      <c r="A19" s="18"/>
      <c r="B19" s="28" t="s">
        <v>37</v>
      </c>
      <c r="C19" s="8" t="s">
        <v>12</v>
      </c>
      <c r="D19" s="9">
        <f>D18-D17</f>
        <v>7.3148148148148184E-2</v>
      </c>
      <c r="E19" s="9"/>
      <c r="F19" s="10">
        <f>F18-F17</f>
        <v>3.9108796296296322E-2</v>
      </c>
      <c r="G19" s="10"/>
      <c r="H19" s="10">
        <f>H18-H17</f>
        <v>3.7743055555555571E-2</v>
      </c>
      <c r="I19" s="26"/>
      <c r="J19" s="26"/>
      <c r="K19" s="26"/>
    </row>
    <row r="20" spans="1:11" x14ac:dyDescent="0.25">
      <c r="A20" s="18"/>
      <c r="B20" s="28"/>
      <c r="C20" s="8" t="s">
        <v>13</v>
      </c>
      <c r="D20" s="11">
        <f>28/(D19*24)</f>
        <v>15.949367088607588</v>
      </c>
      <c r="E20" s="11"/>
      <c r="F20" s="11">
        <f>14/(F19*24)</f>
        <v>14.915655519384423</v>
      </c>
      <c r="G20" s="11"/>
      <c r="H20" s="11">
        <f>14/(H19*24)</f>
        <v>15.455381784728605</v>
      </c>
      <c r="I20" s="26"/>
      <c r="J20" s="26"/>
      <c r="K20" s="26"/>
    </row>
    <row r="21" spans="1:11" x14ac:dyDescent="0.25">
      <c r="A21" s="21"/>
      <c r="B21" s="29"/>
      <c r="C21" s="12" t="s">
        <v>14</v>
      </c>
      <c r="D21" s="12">
        <f>D18+TIME(0,20,0)</f>
        <v>0.46203703703703708</v>
      </c>
      <c r="E21" s="12"/>
      <c r="F21" s="12">
        <f>F18+TIME(0,20,0)</f>
        <v>0.53077546296296296</v>
      </c>
      <c r="G21" s="12"/>
      <c r="H21" s="12">
        <f>H18+TIME(0,30,0)</f>
        <v>0.60452546296296306</v>
      </c>
      <c r="I21" s="26"/>
      <c r="J21" s="26"/>
      <c r="K21" s="26"/>
    </row>
    <row r="22" spans="1:11" x14ac:dyDescent="0.25">
      <c r="A22" s="21"/>
      <c r="B22" s="28" t="s">
        <v>38</v>
      </c>
      <c r="C22" s="7" t="s">
        <v>15</v>
      </c>
      <c r="D22" s="7">
        <v>0.45</v>
      </c>
      <c r="E22" s="7"/>
      <c r="F22" s="7">
        <v>0.51817129629629632</v>
      </c>
      <c r="G22" s="7"/>
      <c r="H22" s="7">
        <v>0.59195601851851853</v>
      </c>
      <c r="I22" s="31" t="s">
        <v>18</v>
      </c>
      <c r="J22" s="32"/>
      <c r="K22" s="33"/>
    </row>
    <row r="23" spans="1:11" x14ac:dyDescent="0.25">
      <c r="A23" s="22"/>
      <c r="B23" s="30"/>
      <c r="C23" s="13" t="s">
        <v>17</v>
      </c>
      <c r="D23" s="14"/>
      <c r="E23" s="14"/>
      <c r="F23" s="15"/>
      <c r="G23" s="15"/>
      <c r="H23" s="15"/>
      <c r="I23" s="34"/>
      <c r="J23" s="35"/>
      <c r="K23" s="36"/>
    </row>
    <row r="24" spans="1:11" x14ac:dyDescent="0.25">
      <c r="A24" s="20">
        <v>23</v>
      </c>
      <c r="B24" s="23" t="s">
        <v>26</v>
      </c>
      <c r="C24" s="6" t="s">
        <v>10</v>
      </c>
      <c r="D24" s="6">
        <v>0.375</v>
      </c>
      <c r="E24" s="6"/>
      <c r="F24" s="6">
        <f>D29+TIME(0,40,0)</f>
        <v>0.47743055555555552</v>
      </c>
      <c r="G24" s="6"/>
      <c r="H24" s="6">
        <f>F29+TIME(0,40,0)</f>
        <v>0.54681712962962958</v>
      </c>
      <c r="I24" s="25">
        <f>D29-D24+F26</f>
        <v>0.1145138888888888</v>
      </c>
      <c r="J24" s="25">
        <f>D25-D24+F25-F24</f>
        <v>0.1134027777777778</v>
      </c>
      <c r="K24" s="27">
        <f>AVERAGE(D27,F27)</f>
        <v>15.249084502176473</v>
      </c>
    </row>
    <row r="25" spans="1:11" x14ac:dyDescent="0.25">
      <c r="A25" s="21"/>
      <c r="B25" s="24"/>
      <c r="C25" s="7" t="s">
        <v>11</v>
      </c>
      <c r="D25" s="7">
        <v>0.44854166666666667</v>
      </c>
      <c r="E25" s="7"/>
      <c r="F25" s="7">
        <v>0.51729166666666659</v>
      </c>
      <c r="G25" s="7"/>
      <c r="H25" s="7">
        <v>0.58515046296296302</v>
      </c>
      <c r="I25" s="26"/>
      <c r="J25" s="26"/>
      <c r="K25" s="26"/>
    </row>
    <row r="26" spans="1:11" x14ac:dyDescent="0.25">
      <c r="A26" s="18"/>
      <c r="B26" s="28" t="s">
        <v>39</v>
      </c>
      <c r="C26" s="8" t="s">
        <v>12</v>
      </c>
      <c r="D26" s="9">
        <f>D25-D24</f>
        <v>7.3541666666666672E-2</v>
      </c>
      <c r="E26" s="9"/>
      <c r="F26" s="10">
        <f>F25-F24</f>
        <v>3.9861111111111069E-2</v>
      </c>
      <c r="G26" s="10"/>
      <c r="H26" s="10">
        <f>H25-H24</f>
        <v>3.8333333333333441E-2</v>
      </c>
      <c r="I26" s="26"/>
      <c r="J26" s="26"/>
      <c r="K26" s="26"/>
    </row>
    <row r="27" spans="1:11" x14ac:dyDescent="0.25">
      <c r="A27" s="18"/>
      <c r="B27" s="28"/>
      <c r="C27" s="8" t="s">
        <v>13</v>
      </c>
      <c r="D27" s="11">
        <f>28/(D26*24)</f>
        <v>15.864022662889518</v>
      </c>
      <c r="E27" s="11"/>
      <c r="F27" s="11">
        <f>14/(F26*24)</f>
        <v>14.634146341463429</v>
      </c>
      <c r="G27" s="11"/>
      <c r="H27" s="11">
        <f>14/(H26*24)</f>
        <v>15.217391304347784</v>
      </c>
      <c r="I27" s="26"/>
      <c r="J27" s="26"/>
      <c r="K27" s="26"/>
    </row>
    <row r="28" spans="1:11" x14ac:dyDescent="0.25">
      <c r="A28" s="21"/>
      <c r="B28" s="29"/>
      <c r="C28" s="12" t="s">
        <v>14</v>
      </c>
      <c r="D28" s="12">
        <f>D25+TIME(0,20,0)</f>
        <v>0.46243055555555557</v>
      </c>
      <c r="E28" s="12"/>
      <c r="F28" s="12">
        <f>F25+TIME(0,20,0)</f>
        <v>0.53118055555555543</v>
      </c>
      <c r="G28" s="12"/>
      <c r="H28" s="12">
        <f>H25+TIME(0,30,0)</f>
        <v>0.6059837962962964</v>
      </c>
      <c r="I28" s="26"/>
      <c r="J28" s="26"/>
      <c r="K28" s="26"/>
    </row>
    <row r="29" spans="1:11" x14ac:dyDescent="0.25">
      <c r="A29" s="21"/>
      <c r="B29" s="28" t="s">
        <v>40</v>
      </c>
      <c r="C29" s="7" t="s">
        <v>15</v>
      </c>
      <c r="D29" s="7">
        <v>0.44965277777777773</v>
      </c>
      <c r="E29" s="7"/>
      <c r="F29" s="7">
        <v>0.51903935185185179</v>
      </c>
      <c r="G29" s="7"/>
      <c r="H29" s="7">
        <v>0.58680555555555558</v>
      </c>
      <c r="I29" s="31" t="s">
        <v>41</v>
      </c>
      <c r="J29" s="32"/>
      <c r="K29" s="33"/>
    </row>
    <row r="30" spans="1:11" x14ac:dyDescent="0.25">
      <c r="A30" s="22"/>
      <c r="B30" s="30"/>
      <c r="C30" s="13" t="s">
        <v>17</v>
      </c>
      <c r="D30" s="14"/>
      <c r="E30" s="14"/>
      <c r="F30" s="15"/>
      <c r="G30" s="15"/>
      <c r="H30" s="15"/>
      <c r="I30" s="34"/>
      <c r="J30" s="35"/>
      <c r="K30" s="36"/>
    </row>
    <row r="31" spans="1:11" x14ac:dyDescent="0.25">
      <c r="A31" s="20">
        <v>24</v>
      </c>
      <c r="B31" s="23" t="s">
        <v>42</v>
      </c>
      <c r="C31" s="6" t="s">
        <v>10</v>
      </c>
      <c r="D31" s="6">
        <v>0.375</v>
      </c>
      <c r="E31" s="6"/>
      <c r="F31" s="6">
        <f>D36+TIME(0,40,0)</f>
        <v>0.47737268518518522</v>
      </c>
      <c r="G31" s="6"/>
      <c r="H31" s="6">
        <f>F36+TIME(0,40,0)</f>
        <v>0.54681712962962958</v>
      </c>
      <c r="I31" s="25">
        <f>D36-D31+F33</f>
        <v>0.1145138888888888</v>
      </c>
      <c r="J31" s="25">
        <f>D32-D31+F32-F31</f>
        <v>0.11319444444444432</v>
      </c>
      <c r="K31" s="27">
        <f>AVERAGE(D34,F34)</f>
        <v>15.267293315568491</v>
      </c>
    </row>
    <row r="32" spans="1:11" x14ac:dyDescent="0.25">
      <c r="A32" s="21"/>
      <c r="B32" s="24"/>
      <c r="C32" s="7" t="s">
        <v>11</v>
      </c>
      <c r="D32" s="7">
        <v>0.448275462962963</v>
      </c>
      <c r="E32" s="7"/>
      <c r="F32" s="7">
        <v>0.51729166666666659</v>
      </c>
      <c r="G32" s="7"/>
      <c r="H32" s="7">
        <v>0.58516203703703706</v>
      </c>
      <c r="I32" s="26"/>
      <c r="J32" s="26"/>
      <c r="K32" s="26"/>
    </row>
    <row r="33" spans="1:11" x14ac:dyDescent="0.25">
      <c r="A33" s="18"/>
      <c r="B33" s="28" t="s">
        <v>22</v>
      </c>
      <c r="C33" s="8" t="s">
        <v>12</v>
      </c>
      <c r="D33" s="9">
        <f>D32-D31</f>
        <v>7.3275462962963001E-2</v>
      </c>
      <c r="E33" s="9"/>
      <c r="F33" s="10">
        <f>F32-F31</f>
        <v>3.9918981481481375E-2</v>
      </c>
      <c r="G33" s="10"/>
      <c r="H33" s="10">
        <f>H32-H31</f>
        <v>3.834490740740748E-2</v>
      </c>
      <c r="I33" s="26"/>
      <c r="J33" s="26"/>
      <c r="K33" s="26"/>
    </row>
    <row r="34" spans="1:11" x14ac:dyDescent="0.25">
      <c r="A34" s="18"/>
      <c r="B34" s="28"/>
      <c r="C34" s="8" t="s">
        <v>13</v>
      </c>
      <c r="D34" s="11">
        <f>28/(D33*24)</f>
        <v>15.921655346706673</v>
      </c>
      <c r="E34" s="11"/>
      <c r="F34" s="11">
        <f>14/(F33*24)</f>
        <v>14.612931284430308</v>
      </c>
      <c r="G34" s="11"/>
      <c r="H34" s="11">
        <f>14/(H33*24)</f>
        <v>15.21279806821609</v>
      </c>
      <c r="I34" s="26"/>
      <c r="J34" s="26"/>
      <c r="K34" s="26"/>
    </row>
    <row r="35" spans="1:11" x14ac:dyDescent="0.25">
      <c r="A35" s="21"/>
      <c r="B35" s="29"/>
      <c r="C35" s="12" t="s">
        <v>14</v>
      </c>
      <c r="D35" s="12">
        <f>D32+TIME(0,20,0)</f>
        <v>0.4621643518518519</v>
      </c>
      <c r="E35" s="12"/>
      <c r="F35" s="12">
        <f>F32+TIME(0,20,0)</f>
        <v>0.53118055555555543</v>
      </c>
      <c r="G35" s="12"/>
      <c r="H35" s="12">
        <f>H32+TIME(0,30,0)</f>
        <v>0.60599537037037043</v>
      </c>
      <c r="I35" s="26"/>
      <c r="J35" s="26"/>
      <c r="K35" s="26"/>
    </row>
    <row r="36" spans="1:11" x14ac:dyDescent="0.25">
      <c r="A36" s="21"/>
      <c r="B36" s="28" t="s">
        <v>23</v>
      </c>
      <c r="C36" s="7" t="s">
        <v>15</v>
      </c>
      <c r="D36" s="7">
        <v>0.44959490740740743</v>
      </c>
      <c r="E36" s="7"/>
      <c r="F36" s="7">
        <v>0.51903935185185179</v>
      </c>
      <c r="G36" s="7"/>
      <c r="H36" s="7">
        <v>0.58680555555555558</v>
      </c>
      <c r="I36" s="31" t="s">
        <v>41</v>
      </c>
      <c r="J36" s="32"/>
      <c r="K36" s="33"/>
    </row>
    <row r="37" spans="1:11" x14ac:dyDescent="0.25">
      <c r="A37" s="22"/>
      <c r="B37" s="30"/>
      <c r="C37" s="13" t="s">
        <v>17</v>
      </c>
      <c r="D37" s="14"/>
      <c r="E37" s="14"/>
      <c r="F37" s="15"/>
      <c r="G37" s="15"/>
      <c r="H37" s="15"/>
      <c r="I37" s="34"/>
      <c r="J37" s="35"/>
      <c r="K37" s="36"/>
    </row>
    <row r="38" spans="1:11" x14ac:dyDescent="0.25">
      <c r="A38" s="20">
        <v>62</v>
      </c>
      <c r="B38" s="23" t="s">
        <v>44</v>
      </c>
      <c r="C38" s="6" t="s">
        <v>10</v>
      </c>
      <c r="D38" s="6">
        <v>0.375</v>
      </c>
      <c r="E38" s="6"/>
      <c r="F38" s="6">
        <f>D43+TIME(0,40,0)</f>
        <v>0.47835648148148147</v>
      </c>
      <c r="G38" s="6"/>
      <c r="H38" s="6">
        <f>F43+TIME(0,40,0)</f>
        <v>0.54681712962962958</v>
      </c>
      <c r="I38" s="25">
        <f>D43-D38+F40</f>
        <v>0.11400462962962965</v>
      </c>
      <c r="J38" s="25">
        <f>D39-D38+F39-F38</f>
        <v>0.11306712962962961</v>
      </c>
      <c r="K38" s="27">
        <f>AVERAGE(D41,F41)</f>
        <v>15.405526587665587</v>
      </c>
    </row>
    <row r="39" spans="1:11" x14ac:dyDescent="0.25">
      <c r="A39" s="21"/>
      <c r="B39" s="24"/>
      <c r="C39" s="7" t="s">
        <v>11</v>
      </c>
      <c r="D39" s="7">
        <v>0.4496412037037037</v>
      </c>
      <c r="E39" s="7"/>
      <c r="F39" s="7">
        <v>0.51678240740740744</v>
      </c>
      <c r="G39" s="7"/>
      <c r="H39" s="7">
        <v>0.58519675925925929</v>
      </c>
      <c r="I39" s="26"/>
      <c r="J39" s="26"/>
      <c r="K39" s="26"/>
    </row>
    <row r="40" spans="1:11" x14ac:dyDescent="0.25">
      <c r="A40" s="18"/>
      <c r="B40" s="28" t="s">
        <v>45</v>
      </c>
      <c r="C40" s="8" t="s">
        <v>12</v>
      </c>
      <c r="D40" s="9">
        <f>D39-D38</f>
        <v>7.4641203703703696E-2</v>
      </c>
      <c r="E40" s="9"/>
      <c r="F40" s="10">
        <f>F39-F38</f>
        <v>3.8425925925925974E-2</v>
      </c>
      <c r="G40" s="10"/>
      <c r="H40" s="10">
        <f>H39-H38</f>
        <v>3.8379629629629708E-2</v>
      </c>
      <c r="I40" s="26"/>
      <c r="J40" s="26"/>
      <c r="K40" s="26"/>
    </row>
    <row r="41" spans="1:11" x14ac:dyDescent="0.25">
      <c r="A41" s="18"/>
      <c r="B41" s="28"/>
      <c r="C41" s="8" t="s">
        <v>13</v>
      </c>
      <c r="D41" s="11">
        <f>28/(D40*24)</f>
        <v>15.630330283764927</v>
      </c>
      <c r="E41" s="11"/>
      <c r="F41" s="11">
        <f>14/(F40*24)</f>
        <v>15.180722891566246</v>
      </c>
      <c r="G41" s="11"/>
      <c r="H41" s="11">
        <f>14/(H40*24)</f>
        <v>15.19903498190588</v>
      </c>
      <c r="I41" s="26"/>
      <c r="J41" s="26"/>
      <c r="K41" s="26"/>
    </row>
    <row r="42" spans="1:11" x14ac:dyDescent="0.25">
      <c r="A42" s="21"/>
      <c r="B42" s="29"/>
      <c r="C42" s="12" t="s">
        <v>14</v>
      </c>
      <c r="D42" s="12">
        <f>D39+TIME(0,20,0)</f>
        <v>0.46353009259259259</v>
      </c>
      <c r="E42" s="12"/>
      <c r="F42" s="12">
        <f>F39+TIME(0,20,0)</f>
        <v>0.53067129629629628</v>
      </c>
      <c r="G42" s="12"/>
      <c r="H42" s="12">
        <f>H39+TIME(0,30,0)</f>
        <v>0.60603009259259266</v>
      </c>
      <c r="I42" s="26"/>
      <c r="J42" s="26"/>
      <c r="K42" s="26"/>
    </row>
    <row r="43" spans="1:11" x14ac:dyDescent="0.25">
      <c r="A43" s="21"/>
      <c r="B43" s="28" t="s">
        <v>46</v>
      </c>
      <c r="C43" s="7" t="s">
        <v>15</v>
      </c>
      <c r="D43" s="7">
        <v>0.45057870370370368</v>
      </c>
      <c r="E43" s="7"/>
      <c r="F43" s="7">
        <v>0.51903935185185179</v>
      </c>
      <c r="G43" s="7"/>
      <c r="H43" s="7">
        <v>0.59056712962962965</v>
      </c>
      <c r="I43" s="31" t="s">
        <v>47</v>
      </c>
      <c r="J43" s="32"/>
      <c r="K43" s="33"/>
    </row>
    <row r="44" spans="1:11" x14ac:dyDescent="0.25">
      <c r="A44" s="22"/>
      <c r="B44" s="30"/>
      <c r="C44" s="13" t="s">
        <v>17</v>
      </c>
      <c r="D44" s="14"/>
      <c r="E44" s="14"/>
      <c r="F44" s="15"/>
      <c r="G44" s="15"/>
      <c r="H44" s="15"/>
      <c r="I44" s="34"/>
      <c r="J44" s="35"/>
      <c r="K44" s="36"/>
    </row>
    <row r="45" spans="1:11" x14ac:dyDescent="0.25">
      <c r="A45" s="20">
        <v>66</v>
      </c>
      <c r="B45" s="23" t="s">
        <v>43</v>
      </c>
      <c r="C45" s="6" t="s">
        <v>10</v>
      </c>
      <c r="D45" s="6">
        <v>0.375</v>
      </c>
      <c r="E45" s="6"/>
      <c r="F45" s="6">
        <f>D50+TIME(0,40,0)</f>
        <v>0.47870370370370374</v>
      </c>
      <c r="G45" s="6"/>
      <c r="H45" s="6">
        <f>F50+TIME(0,40,0)</f>
        <v>0.54693287037037042</v>
      </c>
      <c r="I45" s="25">
        <f>D50-D45+F47</f>
        <v>0.11425925925925928</v>
      </c>
      <c r="J45" s="25">
        <f>D46-D45+F46-F45</f>
        <v>0.11303240740740739</v>
      </c>
      <c r="K45" s="27">
        <f>AVERAGE(D48,F48)</f>
        <v>15.417806281241161</v>
      </c>
    </row>
    <row r="46" spans="1:11" x14ac:dyDescent="0.25">
      <c r="A46" s="21"/>
      <c r="B46" s="24"/>
      <c r="C46" s="7" t="s">
        <v>11</v>
      </c>
      <c r="D46" s="7">
        <v>0.44969907407407406</v>
      </c>
      <c r="E46" s="7"/>
      <c r="F46" s="7">
        <v>0.51703703703703707</v>
      </c>
      <c r="G46" s="7"/>
      <c r="H46" s="7">
        <v>0.58537037037037043</v>
      </c>
      <c r="I46" s="26"/>
      <c r="J46" s="26"/>
      <c r="K46" s="26"/>
    </row>
    <row r="47" spans="1:11" x14ac:dyDescent="0.25">
      <c r="A47" s="18"/>
      <c r="B47" s="28" t="s">
        <v>24</v>
      </c>
      <c r="C47" s="8" t="s">
        <v>12</v>
      </c>
      <c r="D47" s="9">
        <f>D46-D45</f>
        <v>7.4699074074074057E-2</v>
      </c>
      <c r="E47" s="9"/>
      <c r="F47" s="10">
        <f>F46-F45</f>
        <v>3.833333333333333E-2</v>
      </c>
      <c r="G47" s="10"/>
      <c r="H47" s="10">
        <f>H46-H45</f>
        <v>3.8437500000000013E-2</v>
      </c>
      <c r="I47" s="26"/>
      <c r="J47" s="26"/>
      <c r="K47" s="26"/>
    </row>
    <row r="48" spans="1:11" x14ac:dyDescent="0.25">
      <c r="A48" s="18"/>
      <c r="B48" s="28"/>
      <c r="C48" s="8" t="s">
        <v>13</v>
      </c>
      <c r="D48" s="11">
        <f>28/(D47*24)</f>
        <v>15.618221258134493</v>
      </c>
      <c r="E48" s="11"/>
      <c r="F48" s="11">
        <f>14/(F47*24)</f>
        <v>15.217391304347828</v>
      </c>
      <c r="G48" s="11"/>
      <c r="H48" s="11">
        <f>14/(H47*24)</f>
        <v>15.176151761517611</v>
      </c>
      <c r="I48" s="26"/>
      <c r="J48" s="26"/>
      <c r="K48" s="26"/>
    </row>
    <row r="49" spans="1:11" x14ac:dyDescent="0.25">
      <c r="A49" s="21"/>
      <c r="B49" s="29"/>
      <c r="C49" s="12" t="s">
        <v>14</v>
      </c>
      <c r="D49" s="12">
        <f>D46+TIME(0,20,0)</f>
        <v>0.46358796296296295</v>
      </c>
      <c r="E49" s="12"/>
      <c r="F49" s="12">
        <f>F46+TIME(0,20,0)</f>
        <v>0.53092592592592591</v>
      </c>
      <c r="G49" s="12"/>
      <c r="H49" s="12">
        <f>H46+TIME(0,30,0)</f>
        <v>0.6062037037037038</v>
      </c>
      <c r="I49" s="26"/>
      <c r="J49" s="26"/>
      <c r="K49" s="26"/>
    </row>
    <row r="50" spans="1:11" x14ac:dyDescent="0.25">
      <c r="A50" s="21"/>
      <c r="B50" s="28" t="s">
        <v>25</v>
      </c>
      <c r="C50" s="7" t="s">
        <v>15</v>
      </c>
      <c r="D50" s="7">
        <v>0.45092592592592595</v>
      </c>
      <c r="E50" s="7"/>
      <c r="F50" s="7">
        <v>0.51915509259259263</v>
      </c>
      <c r="G50" s="7"/>
      <c r="H50" s="7">
        <v>0.59056712962962965</v>
      </c>
      <c r="I50" s="31" t="s">
        <v>56</v>
      </c>
      <c r="J50" s="32"/>
      <c r="K50" s="33"/>
    </row>
    <row r="51" spans="1:11" x14ac:dyDescent="0.25">
      <c r="A51" s="22"/>
      <c r="B51" s="30"/>
      <c r="C51" s="13" t="s">
        <v>17</v>
      </c>
      <c r="D51" s="14"/>
      <c r="E51" s="14"/>
      <c r="F51" s="15"/>
      <c r="G51" s="15"/>
      <c r="H51" s="15"/>
      <c r="I51" s="34"/>
      <c r="J51" s="35"/>
      <c r="K51" s="36"/>
    </row>
    <row r="52" spans="1:11" x14ac:dyDescent="0.25">
      <c r="A52" s="20">
        <v>64</v>
      </c>
      <c r="B52" s="23" t="s">
        <v>48</v>
      </c>
      <c r="C52" s="6" t="s">
        <v>10</v>
      </c>
      <c r="D52" s="6">
        <v>0.375</v>
      </c>
      <c r="E52" s="6"/>
      <c r="F52" s="6">
        <f>D57+TIME(0,40,0)</f>
        <v>0.47861111111111115</v>
      </c>
      <c r="G52" s="6"/>
      <c r="H52" s="6">
        <f>F57+TIME(0,40,0)</f>
        <v>0.547800925925926</v>
      </c>
      <c r="I52" s="25">
        <f>D57-D52+F54</f>
        <v>0.11422453703703705</v>
      </c>
      <c r="J52" s="25">
        <f>D53-D52+F53-F52</f>
        <v>0.11275462962962951</v>
      </c>
      <c r="K52" s="27">
        <f>AVERAGE(D55,F55)</f>
        <v>15.441584386059795</v>
      </c>
    </row>
    <row r="53" spans="1:11" x14ac:dyDescent="0.25">
      <c r="A53" s="21"/>
      <c r="B53" s="24"/>
      <c r="C53" s="7" t="s">
        <v>11</v>
      </c>
      <c r="D53" s="7">
        <v>0.44936342592592587</v>
      </c>
      <c r="E53" s="7"/>
      <c r="F53" s="7">
        <v>0.51700231481481485</v>
      </c>
      <c r="G53" s="7"/>
      <c r="H53" s="7">
        <v>0.58597222222222223</v>
      </c>
      <c r="I53" s="26"/>
      <c r="J53" s="26"/>
      <c r="K53" s="26"/>
    </row>
    <row r="54" spans="1:11" x14ac:dyDescent="0.25">
      <c r="A54" s="18"/>
      <c r="B54" s="28" t="s">
        <v>49</v>
      </c>
      <c r="C54" s="8" t="s">
        <v>12</v>
      </c>
      <c r="D54" s="9">
        <f>D53-D52</f>
        <v>7.4363425925925875E-2</v>
      </c>
      <c r="E54" s="9"/>
      <c r="F54" s="10">
        <f>F53-F52</f>
        <v>3.8391203703703691E-2</v>
      </c>
      <c r="G54" s="10"/>
      <c r="H54" s="10">
        <f>H53-H52</f>
        <v>3.8171296296296231E-2</v>
      </c>
      <c r="I54" s="26"/>
      <c r="J54" s="26"/>
      <c r="K54" s="26"/>
    </row>
    <row r="55" spans="1:11" x14ac:dyDescent="0.25">
      <c r="A55" s="18"/>
      <c r="B55" s="28"/>
      <c r="C55" s="8" t="s">
        <v>13</v>
      </c>
      <c r="D55" s="11">
        <f>28/(D54*24)</f>
        <v>15.688715953307403</v>
      </c>
      <c r="E55" s="11"/>
      <c r="F55" s="11">
        <f>14/(F54*24)</f>
        <v>15.194452818812184</v>
      </c>
      <c r="G55" s="11"/>
      <c r="H55" s="11">
        <f>14/(H54*24)</f>
        <v>15.281989084293537</v>
      </c>
      <c r="I55" s="26"/>
      <c r="J55" s="26"/>
      <c r="K55" s="26"/>
    </row>
    <row r="56" spans="1:11" x14ac:dyDescent="0.25">
      <c r="A56" s="21"/>
      <c r="B56" s="29"/>
      <c r="C56" s="12" t="s">
        <v>14</v>
      </c>
      <c r="D56" s="12">
        <f>D53+TIME(0,20,0)</f>
        <v>0.46325231481481477</v>
      </c>
      <c r="E56" s="12"/>
      <c r="F56" s="12">
        <f>F53+TIME(0,20,0)</f>
        <v>0.53089120370370368</v>
      </c>
      <c r="G56" s="12"/>
      <c r="H56" s="12">
        <f>H53+TIME(0,30,0)</f>
        <v>0.6068055555555556</v>
      </c>
      <c r="I56" s="26"/>
      <c r="J56" s="26"/>
      <c r="K56" s="26"/>
    </row>
    <row r="57" spans="1:11" x14ac:dyDescent="0.25">
      <c r="A57" s="21"/>
      <c r="B57" s="28" t="s">
        <v>50</v>
      </c>
      <c r="C57" s="7" t="s">
        <v>15</v>
      </c>
      <c r="D57" s="7">
        <v>0.45083333333333336</v>
      </c>
      <c r="E57" s="7"/>
      <c r="F57" s="7">
        <v>0.52002314814814821</v>
      </c>
      <c r="G57" s="7"/>
      <c r="H57" s="7">
        <v>0.59045138888888882</v>
      </c>
      <c r="I57" s="31" t="s">
        <v>57</v>
      </c>
      <c r="J57" s="32"/>
      <c r="K57" s="33"/>
    </row>
    <row r="58" spans="1:11" x14ac:dyDescent="0.25">
      <c r="A58" s="22"/>
      <c r="B58" s="30"/>
      <c r="C58" s="13" t="s">
        <v>17</v>
      </c>
      <c r="D58" s="14"/>
      <c r="E58" s="14"/>
      <c r="F58" s="15"/>
      <c r="G58" s="15"/>
      <c r="H58" s="15"/>
      <c r="I58" s="34"/>
      <c r="J58" s="35"/>
      <c r="K58" s="36"/>
    </row>
    <row r="59" spans="1:11" x14ac:dyDescent="0.25">
      <c r="A59" s="20">
        <v>61</v>
      </c>
      <c r="B59" s="23" t="s">
        <v>51</v>
      </c>
      <c r="C59" s="6" t="s">
        <v>10</v>
      </c>
      <c r="D59" s="6">
        <v>0.375</v>
      </c>
      <c r="E59" s="6"/>
      <c r="F59" s="6">
        <f>D64+TIME(0,40,0)</f>
        <v>0.48021990740740744</v>
      </c>
      <c r="G59" s="6"/>
      <c r="H59" s="6">
        <f>F64+TIME(0,40,0)</f>
        <v>0.55034722222222221</v>
      </c>
      <c r="I59" s="25">
        <f>D64-D59+F61</f>
        <v>0.11597222222222214</v>
      </c>
      <c r="J59" s="25">
        <f>D60-D59+F60-F59</f>
        <v>0.11288194444444438</v>
      </c>
      <c r="K59" s="27">
        <f>AVERAGE(D62,F62)</f>
        <v>15.415419871486753</v>
      </c>
    </row>
    <row r="60" spans="1:11" x14ac:dyDescent="0.25">
      <c r="A60" s="21"/>
      <c r="B60" s="24"/>
      <c r="C60" s="7" t="s">
        <v>11</v>
      </c>
      <c r="D60" s="7">
        <v>0.44935185185185184</v>
      </c>
      <c r="E60" s="7"/>
      <c r="F60" s="7">
        <v>0.51874999999999993</v>
      </c>
      <c r="G60" s="7"/>
      <c r="H60" s="7">
        <v>0.58849537037037036</v>
      </c>
      <c r="I60" s="26"/>
      <c r="J60" s="26"/>
      <c r="K60" s="26"/>
    </row>
    <row r="61" spans="1:11" x14ac:dyDescent="0.25">
      <c r="A61" s="18"/>
      <c r="B61" s="28" t="s">
        <v>53</v>
      </c>
      <c r="C61" s="8" t="s">
        <v>12</v>
      </c>
      <c r="D61" s="9">
        <f>D60-D59</f>
        <v>7.4351851851851836E-2</v>
      </c>
      <c r="E61" s="9"/>
      <c r="F61" s="10">
        <f>F60-F59</f>
        <v>3.8530092592592491E-2</v>
      </c>
      <c r="G61" s="10"/>
      <c r="H61" s="10">
        <f>H60-H59</f>
        <v>3.8148148148148153E-2</v>
      </c>
      <c r="I61" s="26"/>
      <c r="J61" s="26"/>
      <c r="K61" s="26"/>
    </row>
    <row r="62" spans="1:11" x14ac:dyDescent="0.25">
      <c r="A62" s="18"/>
      <c r="B62" s="28"/>
      <c r="C62" s="8" t="s">
        <v>13</v>
      </c>
      <c r="D62" s="11">
        <f>28/(D61*24)</f>
        <v>15.691158156911586</v>
      </c>
      <c r="E62" s="11"/>
      <c r="F62" s="11">
        <f>14/(F61*24)</f>
        <v>15.13968158606192</v>
      </c>
      <c r="G62" s="11"/>
      <c r="H62" s="11">
        <f>14/(H61*24)</f>
        <v>15.291262135922327</v>
      </c>
      <c r="I62" s="26"/>
      <c r="J62" s="26"/>
      <c r="K62" s="26"/>
    </row>
    <row r="63" spans="1:11" x14ac:dyDescent="0.25">
      <c r="A63" s="21"/>
      <c r="B63" s="29"/>
      <c r="C63" s="12" t="s">
        <v>14</v>
      </c>
      <c r="D63" s="12">
        <f>D60+TIME(0,20,0)</f>
        <v>0.46324074074074073</v>
      </c>
      <c r="E63" s="12"/>
      <c r="F63" s="12">
        <f>F60+TIME(0,20,0)</f>
        <v>0.53263888888888877</v>
      </c>
      <c r="G63" s="12"/>
      <c r="H63" s="12">
        <f>H60+TIME(0,30,0)</f>
        <v>0.60932870370370373</v>
      </c>
      <c r="I63" s="26"/>
      <c r="J63" s="26"/>
      <c r="K63" s="26"/>
    </row>
    <row r="64" spans="1:11" x14ac:dyDescent="0.25">
      <c r="A64" s="21"/>
      <c r="B64" s="28" t="s">
        <v>52</v>
      </c>
      <c r="C64" s="7" t="s">
        <v>15</v>
      </c>
      <c r="D64" s="7">
        <v>0.45244212962962965</v>
      </c>
      <c r="E64" s="7"/>
      <c r="F64" s="7">
        <v>0.52256944444444442</v>
      </c>
      <c r="G64" s="7"/>
      <c r="H64" s="7">
        <v>0.59450231481481486</v>
      </c>
      <c r="I64" s="31" t="s">
        <v>58</v>
      </c>
      <c r="J64" s="32"/>
      <c r="K64" s="33"/>
    </row>
    <row r="65" spans="1:12" x14ac:dyDescent="0.25">
      <c r="A65" s="22"/>
      <c r="B65" s="30"/>
      <c r="C65" s="13" t="s">
        <v>17</v>
      </c>
      <c r="D65" s="14"/>
      <c r="E65" s="14"/>
      <c r="F65" s="15"/>
      <c r="G65" s="15"/>
      <c r="H65" s="15"/>
      <c r="I65" s="34"/>
      <c r="J65" s="35"/>
      <c r="K65" s="36"/>
    </row>
    <row r="66" spans="1:12" x14ac:dyDescent="0.25">
      <c r="A66" s="20">
        <v>63</v>
      </c>
      <c r="B66" s="23" t="s">
        <v>28</v>
      </c>
      <c r="C66" s="6" t="s">
        <v>10</v>
      </c>
      <c r="D66" s="6">
        <v>0.375</v>
      </c>
      <c r="E66" s="6"/>
      <c r="F66" s="6">
        <f>D71+TIME(0,40,0)</f>
        <v>0.47877314814814814</v>
      </c>
      <c r="G66" s="6"/>
      <c r="H66" s="6">
        <f>F71+TIME(0,40,0)</f>
        <v>0.55115740740740748</v>
      </c>
      <c r="I66" s="25">
        <f>D71-D66+F68</f>
        <v>0.11731481481481487</v>
      </c>
      <c r="J66" s="25">
        <f>D67-D66+F67-F66</f>
        <v>0.11471064814814819</v>
      </c>
      <c r="K66" s="27">
        <f>AVERAGE(D69,F69)</f>
        <v>15.007096672449132</v>
      </c>
    </row>
    <row r="67" spans="1:12" x14ac:dyDescent="0.25">
      <c r="A67" s="21"/>
      <c r="B67" s="24"/>
      <c r="C67" s="7" t="s">
        <v>11</v>
      </c>
      <c r="D67" s="7">
        <v>0.44839120370370367</v>
      </c>
      <c r="E67" s="7"/>
      <c r="F67" s="7">
        <v>0.52009259259259266</v>
      </c>
      <c r="G67" s="7"/>
      <c r="H67" s="7">
        <v>0.58879629629629626</v>
      </c>
      <c r="I67" s="26"/>
      <c r="J67" s="26"/>
      <c r="K67" s="26"/>
    </row>
    <row r="68" spans="1:12" x14ac:dyDescent="0.25">
      <c r="A68" s="18"/>
      <c r="B68" s="28" t="s">
        <v>29</v>
      </c>
      <c r="C68" s="8" t="s">
        <v>12</v>
      </c>
      <c r="D68" s="9">
        <f>D67-D66</f>
        <v>7.3391203703703667E-2</v>
      </c>
      <c r="E68" s="9"/>
      <c r="F68" s="10">
        <f>F67-F66</f>
        <v>4.131944444444452E-2</v>
      </c>
      <c r="G68" s="10"/>
      <c r="H68" s="10">
        <f>H67-H66</f>
        <v>3.7638888888888777E-2</v>
      </c>
      <c r="I68" s="26"/>
      <c r="J68" s="26"/>
      <c r="K68" s="26"/>
    </row>
    <row r="69" spans="1:12" x14ac:dyDescent="0.25">
      <c r="A69" s="18"/>
      <c r="B69" s="28"/>
      <c r="C69" s="8" t="s">
        <v>13</v>
      </c>
      <c r="D69" s="11">
        <f>28/(D68*24)</f>
        <v>15.896546286074759</v>
      </c>
      <c r="E69" s="11"/>
      <c r="F69" s="11">
        <f>14/(F68*24)</f>
        <v>14.117647058823504</v>
      </c>
      <c r="G69" s="11"/>
      <c r="H69" s="11">
        <f>14/(H68*24)</f>
        <v>15.498154981549861</v>
      </c>
      <c r="I69" s="26"/>
      <c r="J69" s="26"/>
      <c r="K69" s="26"/>
    </row>
    <row r="70" spans="1:12" x14ac:dyDescent="0.25">
      <c r="A70" s="21"/>
      <c r="B70" s="29"/>
      <c r="C70" s="12" t="s">
        <v>14</v>
      </c>
      <c r="D70" s="12">
        <f>D67+TIME(0,20,0)</f>
        <v>0.46228009259259256</v>
      </c>
      <c r="E70" s="12"/>
      <c r="F70" s="12">
        <f>F67+TIME(0,20,0)</f>
        <v>0.5339814814814815</v>
      </c>
      <c r="G70" s="12"/>
      <c r="H70" s="12">
        <f>H67+TIME(0,30,0)</f>
        <v>0.60962962962962963</v>
      </c>
      <c r="I70" s="26"/>
      <c r="J70" s="26"/>
      <c r="K70" s="26"/>
    </row>
    <row r="71" spans="1:12" x14ac:dyDescent="0.25">
      <c r="A71" s="21"/>
      <c r="B71" s="28" t="s">
        <v>30</v>
      </c>
      <c r="C71" s="7" t="s">
        <v>15</v>
      </c>
      <c r="D71" s="7">
        <v>0.45099537037037035</v>
      </c>
      <c r="E71" s="7"/>
      <c r="F71" s="7">
        <v>0.52337962962962969</v>
      </c>
      <c r="G71" s="7"/>
      <c r="H71" s="7">
        <v>0.59519675925925919</v>
      </c>
      <c r="I71" s="31" t="s">
        <v>59</v>
      </c>
      <c r="J71" s="32"/>
      <c r="K71" s="33"/>
    </row>
    <row r="72" spans="1:12" x14ac:dyDescent="0.25">
      <c r="A72" s="22"/>
      <c r="B72" s="30"/>
      <c r="C72" s="13" t="s">
        <v>17</v>
      </c>
      <c r="D72" s="14"/>
      <c r="E72" s="14"/>
      <c r="F72" s="15"/>
      <c r="G72" s="15"/>
      <c r="H72" s="15"/>
      <c r="I72" s="34"/>
      <c r="J72" s="35"/>
      <c r="K72" s="36"/>
    </row>
    <row r="73" spans="1:12" ht="41.25" customHeight="1" x14ac:dyDescent="0.25">
      <c r="A73" s="18" t="s">
        <v>60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x14ac:dyDescent="0.25">
      <c r="A74" s="20">
        <v>20</v>
      </c>
      <c r="B74" s="23" t="s">
        <v>54</v>
      </c>
      <c r="C74" s="6" t="s">
        <v>10</v>
      </c>
      <c r="D74" s="6">
        <v>0.375</v>
      </c>
      <c r="E74" s="6"/>
      <c r="F74" s="6">
        <f>D79+TIME(0,40,0)</f>
        <v>0.47737268518518522</v>
      </c>
      <c r="G74" s="6"/>
      <c r="H74" s="6">
        <f>F79+TIME(0,40,0)</f>
        <v>0.54681712962962958</v>
      </c>
      <c r="I74" s="25">
        <f>D79-D74+F76</f>
        <v>0.11311342592592588</v>
      </c>
      <c r="J74" s="25">
        <f>D75-D74+F75-F74</f>
        <v>0.11184027777777777</v>
      </c>
      <c r="K74" s="27">
        <f>AVERAGE(D77,F77)</f>
        <v>15.527916489587772</v>
      </c>
    </row>
    <row r="75" spans="1:12" x14ac:dyDescent="0.25">
      <c r="A75" s="21"/>
      <c r="B75" s="24"/>
      <c r="C75" s="7" t="s">
        <v>11</v>
      </c>
      <c r="D75" s="7">
        <v>0.44832175925925927</v>
      </c>
      <c r="E75" s="7"/>
      <c r="F75" s="7">
        <v>0.51589120370370367</v>
      </c>
      <c r="G75" s="7"/>
      <c r="H75" s="7">
        <v>0.58656249999999999</v>
      </c>
      <c r="I75" s="26"/>
      <c r="J75" s="26"/>
      <c r="K75" s="26"/>
    </row>
    <row r="76" spans="1:12" x14ac:dyDescent="0.25">
      <c r="A76" s="18"/>
      <c r="B76" s="28" t="s">
        <v>21</v>
      </c>
      <c r="C76" s="8" t="s">
        <v>12</v>
      </c>
      <c r="D76" s="9">
        <f>D75-D74</f>
        <v>7.3321759259259267E-2</v>
      </c>
      <c r="E76" s="9"/>
      <c r="F76" s="10">
        <f>F75-F74</f>
        <v>3.8518518518518452E-2</v>
      </c>
      <c r="G76" s="10"/>
      <c r="H76" s="10">
        <f>H75-H74</f>
        <v>3.9745370370370403E-2</v>
      </c>
      <c r="I76" s="26"/>
      <c r="J76" s="26"/>
      <c r="K76" s="26"/>
    </row>
    <row r="77" spans="1:12" x14ac:dyDescent="0.25">
      <c r="A77" s="18"/>
      <c r="B77" s="28"/>
      <c r="C77" s="8" t="s">
        <v>13</v>
      </c>
      <c r="D77" s="11">
        <f>28/(D76*24)</f>
        <v>15.91160220994475</v>
      </c>
      <c r="E77" s="11"/>
      <c r="F77" s="11">
        <f>14/(F76*24)</f>
        <v>15.144230769230795</v>
      </c>
      <c r="G77" s="11"/>
      <c r="H77" s="11">
        <f>19/(H76*24)</f>
        <v>19.918462434478727</v>
      </c>
      <c r="I77" s="26"/>
      <c r="J77" s="26"/>
      <c r="K77" s="26"/>
    </row>
    <row r="78" spans="1:12" x14ac:dyDescent="0.25">
      <c r="A78" s="21"/>
      <c r="B78" s="29"/>
      <c r="C78" s="12" t="s">
        <v>14</v>
      </c>
      <c r="D78" s="12">
        <f>D75+TIME(0,20,0)</f>
        <v>0.46221064814814816</v>
      </c>
      <c r="E78" s="12"/>
      <c r="F78" s="12">
        <f>F75+TIME(0,20,0)</f>
        <v>0.52978009259259251</v>
      </c>
      <c r="G78" s="12"/>
      <c r="H78" s="12">
        <f>H75+TIME(0,30,0)</f>
        <v>0.60739583333333336</v>
      </c>
      <c r="I78" s="26"/>
      <c r="J78" s="26"/>
      <c r="K78" s="26"/>
    </row>
    <row r="79" spans="1:12" x14ac:dyDescent="0.25">
      <c r="A79" s="21"/>
      <c r="B79" s="28" t="s">
        <v>55</v>
      </c>
      <c r="C79" s="7" t="s">
        <v>15</v>
      </c>
      <c r="D79" s="7">
        <v>0.44959490740740743</v>
      </c>
      <c r="E79" s="7"/>
      <c r="F79" s="7">
        <v>0.51903935185185179</v>
      </c>
      <c r="G79" s="7"/>
      <c r="H79" s="7">
        <v>0.59317129629629628</v>
      </c>
      <c r="I79" s="31" t="s">
        <v>34</v>
      </c>
      <c r="J79" s="32"/>
      <c r="K79" s="33"/>
    </row>
    <row r="80" spans="1:12" x14ac:dyDescent="0.25">
      <c r="A80" s="22"/>
      <c r="B80" s="30"/>
      <c r="C80" s="13" t="s">
        <v>17</v>
      </c>
      <c r="D80" s="14"/>
      <c r="E80" s="14"/>
      <c r="F80" s="15"/>
      <c r="G80" s="15"/>
      <c r="H80" s="15"/>
      <c r="I80" s="34"/>
      <c r="J80" s="35"/>
      <c r="K80" s="36"/>
    </row>
    <row r="81" spans="1:11" x14ac:dyDescent="0.25">
      <c r="A81" s="20">
        <v>46</v>
      </c>
      <c r="B81" s="23" t="s">
        <v>31</v>
      </c>
      <c r="C81" s="6" t="s">
        <v>10</v>
      </c>
      <c r="D81" s="6">
        <v>0.375</v>
      </c>
      <c r="E81" s="6"/>
      <c r="F81" s="6">
        <f>D86+TIME(0,40,0)</f>
        <v>0.47875000000000006</v>
      </c>
      <c r="G81" s="6"/>
      <c r="H81" s="6">
        <f>F86+TIME(0,40,0)</f>
        <v>0.55115740740740748</v>
      </c>
      <c r="I81" s="25">
        <f>D86-D81+F83</f>
        <v>0.1171875</v>
      </c>
      <c r="J81" s="25">
        <f>D82-D81+F82-F81</f>
        <v>0.11467592592592585</v>
      </c>
      <c r="K81" s="27">
        <f>AVERAGE(D84,F84)</f>
        <v>15.017423272363065</v>
      </c>
    </row>
    <row r="82" spans="1:11" x14ac:dyDescent="0.25">
      <c r="A82" s="21"/>
      <c r="B82" s="24"/>
      <c r="C82" s="7" t="s">
        <v>11</v>
      </c>
      <c r="D82" s="7">
        <v>0.44846064814814812</v>
      </c>
      <c r="E82" s="7"/>
      <c r="F82" s="7">
        <v>0.51996527777777779</v>
      </c>
      <c r="G82" s="7"/>
      <c r="H82" s="7">
        <v>0.5883680555555556</v>
      </c>
      <c r="I82" s="26"/>
      <c r="J82" s="26"/>
      <c r="K82" s="26"/>
    </row>
    <row r="83" spans="1:11" x14ac:dyDescent="0.25">
      <c r="A83" s="18"/>
      <c r="B83" s="28" t="s">
        <v>32</v>
      </c>
      <c r="C83" s="8" t="s">
        <v>12</v>
      </c>
      <c r="D83" s="9">
        <f>D82-D81</f>
        <v>7.3460648148148122E-2</v>
      </c>
      <c r="E83" s="9"/>
      <c r="F83" s="10">
        <f>F82-F81</f>
        <v>4.1215277777777726E-2</v>
      </c>
      <c r="G83" s="10"/>
      <c r="H83" s="10">
        <f>H82-H81</f>
        <v>3.7210648148148118E-2</v>
      </c>
      <c r="I83" s="26"/>
      <c r="J83" s="26"/>
      <c r="K83" s="26"/>
    </row>
    <row r="84" spans="1:11" x14ac:dyDescent="0.25">
      <c r="A84" s="18"/>
      <c r="B84" s="28"/>
      <c r="C84" s="8" t="s">
        <v>13</v>
      </c>
      <c r="D84" s="11">
        <f>28/(D83*24)</f>
        <v>15.881518827792664</v>
      </c>
      <c r="E84" s="11"/>
      <c r="F84" s="11">
        <f>14/(F83*24)</f>
        <v>14.153327716933463</v>
      </c>
      <c r="G84" s="11"/>
      <c r="H84" s="11">
        <f>14/(H83*24)</f>
        <v>15.676516329704523</v>
      </c>
      <c r="I84" s="26"/>
      <c r="J84" s="26"/>
      <c r="K84" s="26"/>
    </row>
    <row r="85" spans="1:11" x14ac:dyDescent="0.25">
      <c r="A85" s="21"/>
      <c r="B85" s="29"/>
      <c r="C85" s="12" t="s">
        <v>14</v>
      </c>
      <c r="D85" s="12">
        <f>D82+TIME(0,20,0)</f>
        <v>0.46234953703703702</v>
      </c>
      <c r="E85" s="12"/>
      <c r="F85" s="12">
        <f>F82+TIME(0,20,0)</f>
        <v>0.53385416666666663</v>
      </c>
      <c r="G85" s="12"/>
      <c r="H85" s="12">
        <f>H82+TIME(0,30,0)</f>
        <v>0.60920138888888897</v>
      </c>
      <c r="I85" s="26"/>
      <c r="J85" s="26"/>
      <c r="K85" s="26"/>
    </row>
    <row r="86" spans="1:11" x14ac:dyDescent="0.25">
      <c r="A86" s="21"/>
      <c r="B86" s="28" t="s">
        <v>33</v>
      </c>
      <c r="C86" s="7" t="s">
        <v>15</v>
      </c>
      <c r="D86" s="7">
        <v>0.45097222222222227</v>
      </c>
      <c r="E86" s="7"/>
      <c r="F86" s="7">
        <v>0.52337962962962969</v>
      </c>
      <c r="G86" s="7"/>
      <c r="H86" s="7">
        <v>0.59519675925925919</v>
      </c>
      <c r="I86" s="31" t="s">
        <v>34</v>
      </c>
      <c r="J86" s="32"/>
      <c r="K86" s="33"/>
    </row>
    <row r="87" spans="1:11" x14ac:dyDescent="0.25">
      <c r="A87" s="22"/>
      <c r="B87" s="30"/>
      <c r="C87" s="13" t="s">
        <v>17</v>
      </c>
      <c r="D87" s="14"/>
      <c r="E87" s="14"/>
      <c r="F87" s="15"/>
      <c r="G87" s="15"/>
      <c r="H87" s="15"/>
      <c r="I87" s="34"/>
      <c r="J87" s="35"/>
      <c r="K87" s="36"/>
    </row>
  </sheetData>
  <mergeCells count="98">
    <mergeCell ref="A74:A80"/>
    <mergeCell ref="B74:B75"/>
    <mergeCell ref="I74:I78"/>
    <mergeCell ref="J74:J78"/>
    <mergeCell ref="K74:K78"/>
    <mergeCell ref="B76:B78"/>
    <mergeCell ref="B79:B80"/>
    <mergeCell ref="I79:K80"/>
    <mergeCell ref="A10:A16"/>
    <mergeCell ref="B10:B11"/>
    <mergeCell ref="I10:I14"/>
    <mergeCell ref="J10:J14"/>
    <mergeCell ref="K10:K14"/>
    <mergeCell ref="B12:B14"/>
    <mergeCell ref="B15:B16"/>
    <mergeCell ref="I15:K16"/>
    <mergeCell ref="A1:K1"/>
    <mergeCell ref="A3:K3"/>
    <mergeCell ref="B5:K5"/>
    <mergeCell ref="B6:K6"/>
    <mergeCell ref="D8:D9"/>
    <mergeCell ref="F8:F9"/>
    <mergeCell ref="I8:I9"/>
    <mergeCell ref="J8:J9"/>
    <mergeCell ref="H8:H9"/>
    <mergeCell ref="A24:A30"/>
    <mergeCell ref="B24:B25"/>
    <mergeCell ref="I24:I28"/>
    <mergeCell ref="J24:J28"/>
    <mergeCell ref="K24:K28"/>
    <mergeCell ref="B26:B28"/>
    <mergeCell ref="B29:B30"/>
    <mergeCell ref="I29:K30"/>
    <mergeCell ref="A45:A51"/>
    <mergeCell ref="B45:B46"/>
    <mergeCell ref="I45:I49"/>
    <mergeCell ref="J45:J49"/>
    <mergeCell ref="K45:K49"/>
    <mergeCell ref="B47:B49"/>
    <mergeCell ref="B50:B51"/>
    <mergeCell ref="I50:K51"/>
    <mergeCell ref="A66:A72"/>
    <mergeCell ref="B66:B67"/>
    <mergeCell ref="I66:I70"/>
    <mergeCell ref="J66:J70"/>
    <mergeCell ref="K66:K70"/>
    <mergeCell ref="B68:B70"/>
    <mergeCell ref="B71:B72"/>
    <mergeCell ref="I71:K72"/>
    <mergeCell ref="A81:A87"/>
    <mergeCell ref="B81:B82"/>
    <mergeCell ref="I81:I85"/>
    <mergeCell ref="J81:J85"/>
    <mergeCell ref="K81:K85"/>
    <mergeCell ref="B83:B85"/>
    <mergeCell ref="B86:B87"/>
    <mergeCell ref="I86:K87"/>
    <mergeCell ref="I64:K65"/>
    <mergeCell ref="A52:A58"/>
    <mergeCell ref="B52:B53"/>
    <mergeCell ref="I52:I56"/>
    <mergeCell ref="J52:J56"/>
    <mergeCell ref="K52:K56"/>
    <mergeCell ref="B54:B56"/>
    <mergeCell ref="B57:B58"/>
    <mergeCell ref="I57:K58"/>
    <mergeCell ref="A17:A23"/>
    <mergeCell ref="B17:B18"/>
    <mergeCell ref="I17:I21"/>
    <mergeCell ref="J17:J21"/>
    <mergeCell ref="K17:K21"/>
    <mergeCell ref="B19:B21"/>
    <mergeCell ref="B22:B23"/>
    <mergeCell ref="I22:K23"/>
    <mergeCell ref="A31:A37"/>
    <mergeCell ref="B31:B32"/>
    <mergeCell ref="I31:I35"/>
    <mergeCell ref="J31:J35"/>
    <mergeCell ref="K31:K35"/>
    <mergeCell ref="B33:B35"/>
    <mergeCell ref="B36:B37"/>
    <mergeCell ref="I36:K37"/>
    <mergeCell ref="A73:L73"/>
    <mergeCell ref="A38:A44"/>
    <mergeCell ref="B38:B39"/>
    <mergeCell ref="I38:I42"/>
    <mergeCell ref="J38:J42"/>
    <mergeCell ref="K38:K42"/>
    <mergeCell ref="B40:B42"/>
    <mergeCell ref="B43:B44"/>
    <mergeCell ref="I43:K44"/>
    <mergeCell ref="A59:A65"/>
    <mergeCell ref="B59:B60"/>
    <mergeCell ref="I59:I63"/>
    <mergeCell ref="J59:J63"/>
    <mergeCell ref="K59:K63"/>
    <mergeCell ref="B61:B63"/>
    <mergeCell ref="B64:B65"/>
  </mergeCells>
  <printOptions horizontalCentered="1"/>
  <pageMargins left="0" right="0" top="0.35433070866141736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Tedi</dc:creator>
  <cp:lastModifiedBy>Tedi</cp:lastModifiedBy>
  <cp:lastPrinted>2012-10-27T14:44:08Z</cp:lastPrinted>
  <dcterms:created xsi:type="dcterms:W3CDTF">2012-09-13T21:03:56Z</dcterms:created>
  <dcterms:modified xsi:type="dcterms:W3CDTF">2012-10-27T19:54:34Z</dcterms:modified>
</cp:coreProperties>
</file>